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6295" windowHeight="14310" tabRatio="601"/>
  </bookViews>
  <sheets>
    <sheet name="Лист2" sheetId="2" r:id="rId1"/>
    <sheet name="Лист3" sheetId="3" r:id="rId2"/>
  </sheets>
  <definedNames>
    <definedName name="_xlnm.Print_Area" localSheetId="0">Лист2!$B$2:$F$352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9" i="2" l="1"/>
  <c r="F319" i="2"/>
  <c r="D319" i="2"/>
  <c r="E193" i="2"/>
  <c r="F193" i="2"/>
  <c r="D193" i="2"/>
  <c r="E186" i="2" l="1"/>
  <c r="F186" i="2"/>
  <c r="D186" i="2"/>
  <c r="D182" i="2"/>
  <c r="E133" i="2"/>
  <c r="F133" i="2"/>
  <c r="D133" i="2"/>
  <c r="E79" i="2" l="1"/>
  <c r="F79" i="2"/>
  <c r="D79" i="2"/>
  <c r="E49" i="2" l="1"/>
  <c r="F49" i="2"/>
  <c r="D49" i="2"/>
  <c r="D23" i="2"/>
  <c r="D22" i="2" s="1"/>
  <c r="E23" i="2"/>
  <c r="E22" i="2" s="1"/>
  <c r="F23" i="2"/>
  <c r="F22" i="2" s="1"/>
  <c r="D32" i="2"/>
  <c r="D31" i="2" s="1"/>
  <c r="E32" i="2"/>
  <c r="E31" i="2" s="1"/>
  <c r="F32" i="2"/>
  <c r="F31" i="2" s="1"/>
  <c r="D39" i="2"/>
  <c r="E39" i="2"/>
  <c r="F39" i="2"/>
  <c r="D42" i="2"/>
  <c r="E42" i="2"/>
  <c r="F42" i="2"/>
  <c r="D46" i="2"/>
  <c r="E46" i="2"/>
  <c r="F46" i="2"/>
  <c r="D51" i="2"/>
  <c r="E51" i="2"/>
  <c r="F51" i="2"/>
  <c r="D53" i="2"/>
  <c r="E53" i="2"/>
  <c r="F53" i="2"/>
  <c r="D56" i="2"/>
  <c r="E56" i="2"/>
  <c r="F56" i="2"/>
  <c r="D59" i="2"/>
  <c r="E59" i="2"/>
  <c r="F59" i="2"/>
  <c r="D61" i="2"/>
  <c r="E61" i="2"/>
  <c r="F61" i="2"/>
  <c r="D64" i="2"/>
  <c r="E64" i="2"/>
  <c r="F64" i="2"/>
  <c r="D66" i="2"/>
  <c r="E66" i="2"/>
  <c r="F66" i="2"/>
  <c r="D71" i="2"/>
  <c r="E71" i="2"/>
  <c r="F71" i="2"/>
  <c r="D73" i="2"/>
  <c r="E73" i="2"/>
  <c r="F73" i="2"/>
  <c r="D75" i="2"/>
  <c r="E75" i="2"/>
  <c r="F75" i="2"/>
  <c r="D77" i="2"/>
  <c r="E77" i="2"/>
  <c r="F77" i="2"/>
  <c r="D82" i="2"/>
  <c r="D81" i="2" s="1"/>
  <c r="E82" i="2"/>
  <c r="E81" i="2" s="1"/>
  <c r="F82" i="2"/>
  <c r="F81" i="2" s="1"/>
  <c r="D85" i="2"/>
  <c r="E85" i="2"/>
  <c r="F85" i="2"/>
  <c r="D89" i="2"/>
  <c r="E89" i="2"/>
  <c r="F89" i="2"/>
  <c r="D94" i="2"/>
  <c r="D93" i="2" s="1"/>
  <c r="E94" i="2"/>
  <c r="E93" i="2" s="1"/>
  <c r="F94" i="2"/>
  <c r="F93" i="2" s="1"/>
  <c r="D104" i="2"/>
  <c r="D103" i="2" s="1"/>
  <c r="D101" i="2" s="1"/>
  <c r="E104" i="2"/>
  <c r="E103" i="2" s="1"/>
  <c r="E101" i="2" s="1"/>
  <c r="F104" i="2"/>
  <c r="F103" i="2" s="1"/>
  <c r="F101" i="2" s="1"/>
  <c r="D112" i="2"/>
  <c r="E112" i="2"/>
  <c r="D114" i="2"/>
  <c r="E114" i="2"/>
  <c r="F114" i="2"/>
  <c r="D121" i="2"/>
  <c r="E121" i="2"/>
  <c r="F121" i="2"/>
  <c r="D124" i="2"/>
  <c r="D123" i="2" s="1"/>
  <c r="E124" i="2"/>
  <c r="E123" i="2" s="1"/>
  <c r="F124" i="2"/>
  <c r="F123" i="2" s="1"/>
  <c r="D127" i="2"/>
  <c r="E127" i="2"/>
  <c r="F127" i="2"/>
  <c r="D129" i="2"/>
  <c r="E129" i="2"/>
  <c r="F129" i="2"/>
  <c r="D131" i="2"/>
  <c r="E131" i="2"/>
  <c r="F131" i="2"/>
  <c r="D157" i="2"/>
  <c r="E157" i="2"/>
  <c r="F157" i="2"/>
  <c r="D163" i="2"/>
  <c r="E163" i="2"/>
  <c r="F163" i="2"/>
  <c r="D168" i="2"/>
  <c r="E168" i="2"/>
  <c r="F168" i="2"/>
  <c r="D171" i="2"/>
  <c r="E171" i="2"/>
  <c r="F171" i="2"/>
  <c r="D173" i="2"/>
  <c r="E173" i="2"/>
  <c r="F173" i="2"/>
  <c r="E183" i="2"/>
  <c r="E182" i="2" s="1"/>
  <c r="F183" i="2"/>
  <c r="F182" i="2" s="1"/>
  <c r="D213" i="2"/>
  <c r="E213" i="2"/>
  <c r="F213" i="2"/>
  <c r="D223" i="2"/>
  <c r="E223" i="2"/>
  <c r="F223" i="2"/>
  <c r="D226" i="2"/>
  <c r="E226" i="2"/>
  <c r="F226" i="2"/>
  <c r="D284" i="2"/>
  <c r="E284" i="2"/>
  <c r="F284" i="2"/>
  <c r="D303" i="2"/>
  <c r="E303" i="2"/>
  <c r="F303" i="2"/>
  <c r="D315" i="2"/>
  <c r="E315" i="2"/>
  <c r="F315" i="2"/>
  <c r="D330" i="2"/>
  <c r="E330" i="2"/>
  <c r="F330" i="2"/>
  <c r="D335" i="2"/>
  <c r="D334" i="2" s="1"/>
  <c r="E335" i="2"/>
  <c r="E334" i="2" s="1"/>
  <c r="F335" i="2"/>
  <c r="F334" i="2" s="1"/>
  <c r="D341" i="2"/>
  <c r="D340" i="2" s="1"/>
  <c r="E341" i="2"/>
  <c r="E340" i="2" s="1"/>
  <c r="F341" i="2"/>
  <c r="F340" i="2" s="1"/>
  <c r="F196" i="2" l="1"/>
  <c r="E196" i="2"/>
  <c r="E314" i="2"/>
  <c r="D314" i="2"/>
  <c r="F314" i="2"/>
  <c r="D196" i="2"/>
  <c r="D281" i="2"/>
  <c r="D111" i="2"/>
  <c r="D100" i="2" s="1"/>
  <c r="F281" i="2"/>
  <c r="F126" i="2"/>
  <c r="F120" i="2" s="1"/>
  <c r="F63" i="2"/>
  <c r="F38" i="2"/>
  <c r="F37" i="2" s="1"/>
  <c r="E63" i="2"/>
  <c r="E38" i="2"/>
  <c r="E37" i="2" s="1"/>
  <c r="D38" i="2"/>
  <c r="D37" i="2" s="1"/>
  <c r="E84" i="2"/>
  <c r="D126" i="2"/>
  <c r="D120" i="2" s="1"/>
  <c r="D84" i="2"/>
  <c r="F58" i="2"/>
  <c r="F55" i="2" s="1"/>
  <c r="F70" i="2"/>
  <c r="E126" i="2"/>
  <c r="E120" i="2" s="1"/>
  <c r="F111" i="2"/>
  <c r="F100" i="2" s="1"/>
  <c r="D58" i="2"/>
  <c r="D55" i="2" s="1"/>
  <c r="D70" i="2"/>
  <c r="E111" i="2"/>
  <c r="E100" i="2" s="1"/>
  <c r="E58" i="2"/>
  <c r="E55" i="2" s="1"/>
  <c r="E281" i="2"/>
  <c r="F84" i="2"/>
  <c r="E70" i="2"/>
  <c r="D63" i="2"/>
  <c r="E192" i="2" l="1"/>
  <c r="E191" i="2" s="1"/>
  <c r="F192" i="2"/>
  <c r="F191" i="2" s="1"/>
  <c r="D192" i="2"/>
  <c r="D191" i="2" s="1"/>
  <c r="D69" i="2"/>
  <c r="D21" i="2" s="1"/>
  <c r="E69" i="2"/>
  <c r="E21" i="2" s="1"/>
  <c r="F69" i="2"/>
  <c r="F21" i="2" s="1"/>
  <c r="F352" i="2" l="1"/>
  <c r="D352" i="2"/>
  <c r="E352" i="2"/>
</calcChain>
</file>

<file path=xl/sharedStrings.xml><?xml version="1.0" encoding="utf-8"?>
<sst xmlns="http://schemas.openxmlformats.org/spreadsheetml/2006/main" count="581" uniqueCount="553">
  <si>
    <t>Наименование доходов</t>
  </si>
  <si>
    <t>000 1 00 00000 00 0000 000</t>
  </si>
  <si>
    <t>НАЛОГОВЫЕ И НЕНАЛОГОВЫЕ ДОХОДЫ</t>
  </si>
  <si>
    <t>000 1 01 00000 00 0000 000</t>
  </si>
  <si>
    <t>Налоги на прибыль, доходы</t>
  </si>
  <si>
    <t xml:space="preserve">Налог на доходы физических лиц </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</si>
  <si>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</si>
  <si>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</si>
  <si>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</si>
  <si>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</si>
  <si>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</si>
  <si>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</si>
  <si>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</si>
  <si>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</si>
  <si>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</si>
  <si>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</si>
  <si>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</si>
  <si>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000 1 05 00000 00 0000 000</t>
  </si>
  <si>
    <t>Налоги на совокупный доход</t>
  </si>
  <si>
    <t>000 1 05 01000 00 0000 110</t>
  </si>
  <si>
    <t xml:space="preserve">Налог, взимаемый в связи с применением упрощенной системы налогообложения   </t>
  </si>
  <si>
    <t>000 1 05 01010 01 0000 110</t>
  </si>
  <si>
    <t>Налог, взимаемый с налогоплательщиков, выбравших в качестве объекта налогообложения доходы</t>
  </si>
  <si>
    <t>000 1 05 01011 01 0000 110</t>
  </si>
  <si>
    <t>000 1 05 01020 01 0000 110</t>
  </si>
  <si>
    <t>Налог, взимаемый с налогоплательщиков, выбравших в качестве объекта налогообложения доходы, уменьшенные на величину расходов</t>
  </si>
  <si>
    <t>000 1 05 01021 01 0000 110</t>
  </si>
  <si>
    <t>000 1 05 01050 01 0000 110</t>
  </si>
  <si>
    <t>Единый налог на вмененный доход для отдельных видов деятельности</t>
  </si>
  <si>
    <t xml:space="preserve">000 1 05 02010 02 0000 110 </t>
  </si>
  <si>
    <t xml:space="preserve">000 1 05 04000 02 0000 110   </t>
  </si>
  <si>
    <t>Налог, взимаемый в связи с применением патентной системы налогообложения</t>
  </si>
  <si>
    <t xml:space="preserve">000 1 05 04010 02 0000 110 </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</si>
  <si>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</si>
  <si>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</si>
  <si>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</si>
  <si>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000 1 06 01000 00 0000 110</t>
  </si>
  <si>
    <t xml:space="preserve">Налог на имущество физических лиц </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</si>
  <si>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</si>
  <si>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</si>
  <si>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000 1 06 06000 00 0000 110</t>
  </si>
  <si>
    <t>Земельный налог</t>
  </si>
  <si>
    <t>000 1 06 06030 00 0000 110</t>
  </si>
  <si>
    <t>Земельный налог с организаций</t>
  </si>
  <si>
    <t xml:space="preserve">000 1 06 06032 04 0000 110 </t>
  </si>
  <si>
    <t>Земельный налог с организаций, обладающих земельным участком, расположенным в границах городских округов</t>
  </si>
  <si>
    <t>Земельный налог с физических лиц</t>
  </si>
  <si>
    <t xml:space="preserve">000 1 06 06042 04 0000 110 </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</si>
  <si>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</si>
  <si>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</si>
  <si>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</si>
  <si>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</si>
  <si>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</si>
  <si>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</si>
  <si>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</si>
  <si>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000 1 08 07000 01 0000 110 </t>
  </si>
  <si>
    <t>Государственная пошлина за государственную регистрацию, а также за совершение прочих юридически значимых действий</t>
  </si>
  <si>
    <t>000 1 08 07150 01 0000 110</t>
  </si>
  <si>
    <t>Государственная пошлина за выдачу разрешения на установку рекламной конструкции</t>
  </si>
  <si>
    <t>Задолженность и перерасчеты по отмененным налогам, сборам и иным обязательным платежам</t>
  </si>
  <si>
    <t>000 1 11 00000 00 0000 000</t>
  </si>
  <si>
    <t>Доходы от использования имущества, находящегося в государственной и муниципальной собственности</t>
  </si>
  <si>
    <t xml:space="preserve">000 1 11 05000 00 0000 120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</si>
  <si>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</si>
  <si>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</si>
  <si>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</si>
  <si>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</si>
  <si>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</si>
  <si>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</si>
  <si>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</si>
  <si>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</si>
  <si>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</si>
  <si>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</si>
  <si>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</si>
  <si>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</si>
  <si>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</si>
  <si>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</si>
  <si>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000 1 11 05074 04 0000 120</t>
  </si>
  <si>
    <t>Доходы от сдачи в аренду имущества, составляющего казну городских округов (за исключением земельных участков)</t>
  </si>
  <si>
    <t xml:space="preserve">000 1 11 07000 00 0000 120 </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</si>
  <si>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</si>
  <si>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</si>
  <si>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</si>
  <si>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</si>
  <si>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</si>
  <si>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</si>
  <si>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000 1 11 09040 04 0000 120</t>
  </si>
  <si>
    <t>000 1 11 09044 04 0002 120</t>
  </si>
  <si>
    <t>000 1 11 09044 04 0003 120</t>
  </si>
  <si>
    <t>Плата по договорам коммерческого найма жилых помещений, находящихся в муниципальной собственности</t>
  </si>
  <si>
    <t>000 1 11 09044 04 0004 120</t>
  </si>
  <si>
    <t>000 1 12 00000 00 0000 000</t>
  </si>
  <si>
    <t>Платежи при пользовании природными ресурсами</t>
  </si>
  <si>
    <t>000 1 12 01000 01 0000 120</t>
  </si>
  <si>
    <t>Плата за негативное воздействие на окружающую среду</t>
  </si>
  <si>
    <t xml:space="preserve">000 1 12 01010 01 0000 120 </t>
  </si>
  <si>
    <t>Плата за выбросы загрязняющих веществ в атмосферный воздух стационарными объектами</t>
  </si>
  <si>
    <t xml:space="preserve">000 1 12 01020 01 0000 120 </t>
  </si>
  <si>
    <t>Плата за выбросы загрязняющих веществ в атмосферный воздух передвижными объектами</t>
  </si>
  <si>
    <t xml:space="preserve">000 1 12 01030 01 0000 120 </t>
  </si>
  <si>
    <t>Плата за сбросы загрязняющих веществ в водные объекты</t>
  </si>
  <si>
    <t>000 1 13 00000 00 0000 000</t>
  </si>
  <si>
    <t>Доходы от оказания платных услуг (работ) и компенсации затрат государства</t>
  </si>
  <si>
    <t>000 1 13 01000 00 0000 130</t>
  </si>
  <si>
    <t>Доходы от оказания платных услуг (работ)</t>
  </si>
  <si>
    <t>000 1 13 01990 00 0000 130</t>
  </si>
  <si>
    <t xml:space="preserve">Прочие доходы от оказания платных услуг (работ) </t>
  </si>
  <si>
    <t xml:space="preserve">000 1 13 01994 04 0000 130 </t>
  </si>
  <si>
    <t>Прочие доходы от оказания платных услуг (работ) получателями средств бюджетов городских округов</t>
  </si>
  <si>
    <t>Платежи за резервирование места под будущие захоронения</t>
  </si>
  <si>
    <t>000 1 13 02000 00 0000 000</t>
  </si>
  <si>
    <t>Доходы от компенсации затрат государства</t>
  </si>
  <si>
    <t>000 1 14 00000 00 0000 000</t>
  </si>
  <si>
    <t>Доходы от продажи материальных и нематериальных активов</t>
  </si>
  <si>
    <t>Доходы от продажи квартир</t>
  </si>
  <si>
    <t>000 1 14 01040 04 0000 410</t>
  </si>
  <si>
    <t>000 1 14 02000 00 0000 000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</si>
  <si>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</si>
  <si>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000 1 14 02040 04 0000 410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</si>
  <si>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</si>
  <si>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</si>
  <si>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</si>
  <si>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000 1 14 06000 00 0000 430</t>
  </si>
  <si>
    <t>Доходы от продажи земельных участков, находящихся в государственной и муниципальной собственности</t>
  </si>
  <si>
    <t>000 1 14 06010 00 0000 430</t>
  </si>
  <si>
    <t>Доходы от продажи земельных участков, государственная собственность на которые не разграничена</t>
  </si>
  <si>
    <t>000 1 14 06012 04 0000 430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</si>
  <si>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</si>
  <si>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000 1 14 06310 04 0000 430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</si>
  <si>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</si>
  <si>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</si>
  <si>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</si>
  <si>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000 1 16 00000 00 0000 000</t>
  </si>
  <si>
    <t>Штрафы, санкции, возмещение ущерба</t>
  </si>
  <si>
    <t>000 1 16 25000 00  0000 140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</si>
  <si>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</si>
  <si>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000 1 16 25050 01 0000 140</t>
  </si>
  <si>
    <t>Денежные взыскания (штрафы) за нарушение законодательства в области охраны окружающей среды</t>
  </si>
  <si>
    <t>000 1 16 28000 01  0000 140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</si>
  <si>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</si>
  <si>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000 1 16 30013 01 0000 140</t>
  </si>
  <si>
    <t xml:space="preserve">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t>
  </si>
  <si>
    <t>000 1 16 30030 01 0000 140</t>
  </si>
  <si>
    <t>Прочие денежные взыскания (штрафы) за правонарушения в области дорожного движения</t>
  </si>
  <si>
    <t>000 1 16 35020 04 0000 140</t>
  </si>
  <si>
    <t xml:space="preserve">Суммы по искам о возмещении вреда, причиненного окружающей среде, подлежащие зачислению в бюджеты городских округов
</t>
  </si>
  <si>
    <t>000 1 16 43000 01 0000 140</t>
  </si>
  <si>
    <t xml:space="preserve">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t>
  </si>
  <si>
    <t>000 1 16 51000 02 0000 140</t>
  </si>
  <si>
    <t>Денежные взыскания (штрафы), установленные законами субъектов Российской Федерации за несоблюдение муниципальных правовых актов</t>
  </si>
  <si>
    <t>000 1 16 51020 02 0000 140</t>
  </si>
  <si>
    <t>000 1 16 90000 00 0000 140</t>
  </si>
  <si>
    <t>Прочие поступления от денежных взысканий (штрафов) и иных сумм в возмещение ущерба</t>
  </si>
  <si>
    <t>000 1 16 90040 04 0000 140</t>
  </si>
  <si>
    <t xml:space="preserve">Прочие поступления от денежных взысканий (штрафов) и иных сумм в возмещение ущерба, зачисляемые в бюджеты городских округов </t>
  </si>
  <si>
    <t>141 1 16 90040 04 0000 140</t>
  </si>
  <si>
    <t>188 1 16 90040 04 0000 140</t>
  </si>
  <si>
    <t>Прочие поступления от денежных взысканий (штрафов) и иных сумм в возмещение ущерба, зачисляемые в бюджеты городских округов (штрафы администрируемые Главным управлением внутренних дел Московской области)</t>
  </si>
  <si>
    <t>817 1 16 90040 04 0000 140</t>
  </si>
  <si>
    <t>Прочие поступления от денежных взысканий (штрафов) и иных сумм в возмещение ущерба, зачисляемые в бюджеты городских округов (штрафы администрируемые Главным управлением Московской области "Государственная жилищная инспекция Московской области")</t>
  </si>
  <si>
    <t>901 1 16 90040 04 0000 140</t>
  </si>
  <si>
    <t>Прочие поступления от денежных взысканий (штрафов) и иных сумм в возмещение ущерба, зачисляемые в бюджеты городских округов</t>
  </si>
  <si>
    <t>000 1 17 00000 00 0000 000</t>
  </si>
  <si>
    <t>Прочие неналоговые  доходы</t>
  </si>
  <si>
    <t>Прочие неналоговые доходы бюджетов городских округов</t>
  </si>
  <si>
    <t>000 1 17 05040 04 0001 180</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</si>
  <si>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</si>
  <si>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</si>
  <si>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</si>
  <si>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</si>
  <si>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</si>
  <si>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Прочие субсидии бюджетам городских округов</t>
  </si>
  <si>
    <t>Субсидии на выплату грантов Губернатора Московской области лучшим общеобразовательным организациям в Московской области</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</si>
  <si>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</si>
  <si>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выполнение передаваемых полномочий субъектов Российской Федерации</t>
  </si>
  <si>
    <t>Иные межбюджетные трансферты</t>
  </si>
  <si>
    <t>000 2 07 00000 00 0000 000</t>
  </si>
  <si>
    <t xml:space="preserve">Прочие безвозмездные поступления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</si>
  <si>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</si>
  <si>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Прочие безвозмездные поступления в бюджеты городских округов (День труда)</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</si>
  <si>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</si>
  <si>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</si>
  <si>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иными организациями остатков субсидий прошлых лет</t>
  </si>
  <si>
    <t>000 2 19 00000 00 0000 000</t>
  </si>
  <si>
    <t>Возврат остатков субсидий, субвенций и иных межбюджетных трансфертов, имеющих целевое назначение, прошлых лет</t>
  </si>
  <si>
    <t>ВСЕГО ДОХОДОВ</t>
  </si>
  <si>
    <t>Субсидии бюджетам муниципальных образований на закупку компьютерного, серверного оборудования, программного обеспечения, оргтехники для территориальных обособленных структурных подразделений (офисов) МФЦ муниципальных образований</t>
  </si>
  <si>
    <t>000 1 16 25084 04 0000 140</t>
  </si>
  <si>
    <t>Прочие субвенции бюджетам городских округов</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</si>
  <si>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</si>
  <si>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</si>
  <si>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Субсидия на оснащение автономными дымовыми пожарными извещателями помещений, в которых проживают многодетные семьи и семьи, находящиеся в трудной жизненной ситуации</t>
  </si>
  <si>
    <t>Субсидия бюджетам муниципальных образований на приобретение RFID - оборудования, программного обеспечения и бесконтактной смарт-карты с RFID -чипом для идентификации читателя для муниципальных общедоступных библиотек муниципальных образований Московской области</t>
  </si>
  <si>
    <t>Субсидия бюджетам муниципальных образований на закупку компьютерного, серверного оборудования, программного обеспечения, оргтехники</t>
  </si>
  <si>
    <t>Субсидия бюджетам муниципальных образований на оснащение помещений территориальных обособленных структурных подразделений (офисов) МФЦ (удаленных рабочих мест МФЦ) муниципальных образований предметами мебели и иными предметами бытового назначения</t>
  </si>
  <si>
    <t>Субсидия бюджетам муниципальных образований Московской области на комплексное благоустройство территорий муниципальных образований Московской области</t>
  </si>
  <si>
    <t>Субсидии бюджетам муниципальных образований Московской области на дооснащение МФЦ пультами оценки качества</t>
  </si>
  <si>
    <t>Субсидия на государственную поддержку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</si>
  <si>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Субсидия на мероприятия по организации отдыха детей в каникулярное время</t>
  </si>
  <si>
    <t>Софинансирование расходных обязательств муниципальных образований Московской области по организации и осуществлению мероприятий по работе с детьми и молодежью в части расходов на повышение оплаты труда работников муниципальных учреждений по работе с молодежью, расположенных на территории Московской области</t>
  </si>
  <si>
    <t>Субсидия на укрепление материально-технической базы общеобразовательных организаций, команды которых заняли 1-5 место на соревнованиях "Веселые старты" среди команд общеобразовательных организаций Московской области на призы Губернатора Московской области</t>
  </si>
  <si>
    <t>Субсидия на обеспечение современными аппаратно-программными комплексами общеобразовательных организаций в Московской области</t>
  </si>
  <si>
    <t>Субвенции бюджетам бюджетной системы Российской Федерации</t>
  </si>
  <si>
    <t>Субвенция на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</si>
  <si>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</si>
  <si>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Субвенция на оплату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</si>
  <si>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</si>
  <si>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Субвенция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</si>
  <si>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</si>
  <si>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</si>
  <si>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</si>
  <si>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</si>
  <si>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</si>
  <si>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</si>
  <si>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</si>
  <si>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</si>
  <si>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000 1 01 02020 01 0000 110</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</si>
  <si>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</si>
  <si>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</si>
  <si>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000 1 09 00000 00 0000 000 </t>
  </si>
  <si>
    <t>Прочие доходы от компенсации затрат бюджетов городских округов</t>
  </si>
  <si>
    <t xml:space="preserve">Доходы от продажи квартир, находящихся в собственности городских округов
</t>
  </si>
  <si>
    <t>000 1 14 06020 00 0000 430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</si>
  <si>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</si>
  <si>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</si>
  <si>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</si>
  <si>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000 1 16 25020 01 0000 140</t>
  </si>
  <si>
    <t xml:space="preserve">Денежные взыскания (штрафы) за нарушение законодательства Российской Федерации об особо охраняемых природных территориях
</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</si>
  <si>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</si>
  <si>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</si>
  <si>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поступления от денежных взысканий (штрафов) и иных сумм в возмещение ущерба, зачисляемые в бюджеты городских округов (штрафы  администрируемые территориальными органами Роспотребнадзора)</t>
  </si>
  <si>
    <t>000 1 16 25060 01 0000 140</t>
  </si>
  <si>
    <t>000 1 16 33000 01 0000 140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</si>
  <si>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</si>
  <si>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t>
  </si>
  <si>
    <t>029 1 16 90040 04 0000 140</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</si>
  <si>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</si>
  <si>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</si>
  <si>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</si>
  <si>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000 1 05 02000 02 0000 110   </t>
  </si>
  <si>
    <t xml:space="preserve">000 1 06 06040 00 0000 110 </t>
  </si>
  <si>
    <t xml:space="preserve">000 1 16 35000 00 0000 140
</t>
  </si>
  <si>
    <t>Суммы по искам о возмещении вреда, причиненного окружающей среде</t>
  </si>
  <si>
    <t>000 1 16 30000 01 0000 140</t>
  </si>
  <si>
    <t>Денежные взыскания (штрафы) за правонарушения в области дорожного движения</t>
  </si>
  <si>
    <t>Денежные взыскания (штрафы) за нарушение земельного законодательства</t>
  </si>
  <si>
    <t>000 1 16 18040 04 0000 140</t>
  </si>
  <si>
    <t>Денежные взыскания (штрафы) за нарушение бюджетного законодательства (в части бюджетов городских округов)</t>
  </si>
  <si>
    <t>Доходы бюджетов городских округов от возврата автономными учреждениями остатков субсидий прошлых лет</t>
  </si>
  <si>
    <t>Возврат остатков субвенций на осуществление первичного воинского учета на территориях, где отсутствуют военные комиссариаты из бюджетов городских округов</t>
  </si>
  <si>
    <t>Возврат остатков субвенций на оплату жилищно-коммунальных услуг отдельным категориям граждан из бюджетов городских округов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</si>
  <si>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</si>
  <si>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</si>
  <si>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городских округов на реализацию мероприятий по обеспечению жильем молодых семей</t>
  </si>
  <si>
    <t>Субсидия на компенсацию оплаты основного долга по ипотечному жилищному кредиту</t>
  </si>
  <si>
    <t>Субсидия на устройство и капитальный ремонт электросетевого хозяйства, систем наружного и архитектурно-художественного освещения в рамках реализации приоритетного проекта «Светлый город»</t>
  </si>
  <si>
    <t>Субсидия на организацию деятельности МФЦ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t>
  </si>
  <si>
    <t>Субсидия на софинансирование расходов на повышение заработной платы работникам муниципальных учреждений Московской области в сфере культуры</t>
  </si>
  <si>
    <t>Субсидия на 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</si>
  <si>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Субсидии на закупку оборудования для организаций дополнительного образования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</si>
  <si>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Субсидии на закупку оборудования для общеобразовательных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</si>
  <si>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Субсидия на закупку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</si>
  <si>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Субвенция бюджетам муниципальных образований Московской области на создание административных комиссий, уполномоченных рассматривать дела об административных правонарушениях в сфере благоустройства</t>
  </si>
  <si>
    <t>000 1 05 01012 01 0000 110</t>
  </si>
  <si>
    <t>000 1 05 01022 01 0000 110</t>
  </si>
  <si>
    <t xml:space="preserve">000 1 05 02020 02 0000 110 </t>
  </si>
  <si>
    <t>Единый налог на вмененный доход для отдельных видов деятельности (за налоговые периоды, истекшие до 1 января 2016 года)</t>
  </si>
  <si>
    <t xml:space="preserve">000 1 12 01040 01 0000 120 </t>
  </si>
  <si>
    <t>Плата за размещение отходов производства потребления</t>
  </si>
  <si>
    <t xml:space="preserve">000 1 12 01070 01 0000 120 </t>
  </si>
  <si>
    <t xml:space="preserve">000 1 05 03010 01 0000 110 </t>
  </si>
  <si>
    <t>000 2 02 20000 00 0000 150</t>
  </si>
  <si>
    <t xml:space="preserve">000 2 02 25027 04 0000 150
</t>
  </si>
  <si>
    <t>000 2 02 25187 04 0000 150</t>
  </si>
  <si>
    <t>Субсидии бюджетам городских округов на поддержку образования для детей с ограниченными возможностями здоровья</t>
  </si>
  <si>
    <t>Субсидии бюджетам городских округов на поддержку творческой деятельности и техническое оснащение детских и кукольных театров</t>
  </si>
  <si>
    <t xml:space="preserve">000 2 02 25520 04 0000 150
</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</si>
  <si>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</si>
  <si>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 xml:space="preserve">000 2 02 25555 04 0000 150
</t>
  </si>
  <si>
    <t>000 2 02 25558 04 0000 150</t>
  </si>
  <si>
    <t>Субсидии бюджетам городских округов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</si>
  <si>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 xml:space="preserve">000 2 02 27112 04 0000 150
</t>
  </si>
  <si>
    <t>Субсидии на капитальные вложения в общеобразовательные организации в целях обеспечения односменного режима обучения</t>
  </si>
  <si>
    <t>000 2 02 29999 04 0000 150</t>
  </si>
  <si>
    <t>Субсидия на дооснащение материально-техническими средствами многофункциональных центров предоставления государственных и муниципальных услуг, действующих на территории Московской области, для организации предоставления государственных услуг по регистрации рождения и смерти</t>
  </si>
  <si>
    <t>Субсидии бюджетам муниципальных образований на создание дополнительных окон доступа к услугам МФЦ, в том числе дополнительных окон для приема и выдачи документов для юридических лиц и индивидуальных предпринимателей в МФЦ</t>
  </si>
  <si>
    <t>Софинансирование расходов на повышение заработной платы педагогических работников муниципальных учреждений дополнительного образования в сферах образования, культуры, физической культуры и спорта</t>
  </si>
  <si>
    <t>Субсидия на ремонт подъездов в многоквартирных домах</t>
  </si>
  <si>
    <t>Субсидия на предоставление доступа к электронным сервисам цифровой инфраструктуры в сфере жилищно-коммунального хозяйства</t>
  </si>
  <si>
    <t>Субсидия на установку камер видеонаблюдения в подъездах многоквартирных домов</t>
  </si>
  <si>
    <t>000 2 02 30000 00 0000 150</t>
  </si>
  <si>
    <t>000 2 02 30024 04 0000 150</t>
  </si>
  <si>
    <t>Субвенция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t>
  </si>
  <si>
    <t>000 2 02 30029 04 0000 150</t>
  </si>
  <si>
    <t xml:space="preserve">0002 02 35469 04 0000 150
</t>
  </si>
  <si>
    <t>Субвенции бюджетам городских округов на проведение Всероссийской переписи населения 2020 года</t>
  </si>
  <si>
    <t>000 2 02 39999 04 0000 150</t>
  </si>
  <si>
    <t>000 2 02 40000 00 0000 150</t>
  </si>
  <si>
    <t xml:space="preserve">000 2 02 45160 04 0000 150
</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</si>
  <si>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</si>
  <si>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Дополнительные мероприятия по развитию жилищно-коммунального хозяйства и социально-культурной сферы</t>
  </si>
  <si>
    <t>000 2 02 45426 04 0000 150</t>
  </si>
  <si>
    <t>Межбюджетные трансферты, передаваемые бюджетам городских округов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</si>
  <si>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000 2 07 04010 04 0000 150</t>
  </si>
  <si>
    <t>000 2 07 04050 04 0001 150</t>
  </si>
  <si>
    <t>000 2 18 00000 04 0000 150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</si>
  <si>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</si>
  <si>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000 2 18 04000 04 0000 150</t>
  </si>
  <si>
    <t>000 2 18 04010 04 0000 150</t>
  </si>
  <si>
    <t>000 2 18 04020 04 0000 150</t>
  </si>
  <si>
    <t>000 2 18 04030 04 0000 150</t>
  </si>
  <si>
    <t xml:space="preserve">000 2 18 60010 04 0000 150
</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</si>
  <si>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иных бюджетов бюджетной системы Российской Федерации</t>
  </si>
  <si>
    <t xml:space="preserve">0002 19 00000 04 0000 150
</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</si>
  <si>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</si>
  <si>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000 2 19 35250 04 0000 150</t>
  </si>
  <si>
    <t>000 2 19 45160 04 0000 150</t>
  </si>
  <si>
    <t>000 1 16 33040 04 0000 140</t>
  </si>
  <si>
    <t>Субсидия бюджетам муниципальных образований Московской области на реализацию мероприятий по улучшению жилищных условий семей, имеющих семь и более детей</t>
  </si>
  <si>
    <t>Субсидия на проектирование и строительство дошкольных образовательных организаций</t>
  </si>
  <si>
    <t>Субсидия на реализацию мероприятий, связанных с запуском Московских центральных диаметров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</si>
  <si>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</si>
  <si>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</si>
  <si>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000 1 16 01000 00 0000 140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</si>
  <si>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</si>
  <si>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</si>
  <si>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Субсидия на устройство и капитальный ремонт электросетевого хозяйства, систем наружного освещения в рамках реализации приоритетного проекта «Светлый город»</t>
  </si>
  <si>
    <t>Единый сельскохозяйственный налог</t>
  </si>
  <si>
    <t xml:space="preserve">834 1 13 01994 04 0000 130 </t>
  </si>
  <si>
    <t xml:space="preserve">Субсидия на создание новых и обустройство новых существующих парков культуры и отдыха </t>
  </si>
  <si>
    <t xml:space="preserve">Субсидия на обустройство и установку детских игровых площадок на территории парков культуры и отдыха Московской области </t>
  </si>
  <si>
    <t xml:space="preserve">Субсидия бюджетам муниципальных образований Московской области на приобретение коммунальной техники </t>
  </si>
  <si>
    <t xml:space="preserve">Субсидия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t>
  </si>
  <si>
    <t>Субвенция на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</si>
  <si>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Субсидии бюджетам муниципальных образований московской области на приобретение музыкальных инструментов для муниципальных организаций дополнительного образования сферы культуры Московской  области на 2020 год и на плановый период 2021 2022 годов</t>
  </si>
  <si>
    <t>Субсидия бюджетам муниципальных образований Московской области на организацию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</si>
  <si>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000 111 05312 04 0000 120</t>
  </si>
  <si>
    <t>180 1 16 90040 04 0000 140</t>
  </si>
  <si>
    <t>415 1 16 90040 04 0000 140</t>
  </si>
  <si>
    <t>000 2 02 35135 04 0000 150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</si>
  <si>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</si>
  <si>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000 2 02 49999 04 0000 150</t>
  </si>
  <si>
    <t>Прочие межбюджетные трансферты, передаваемые бюджетам городских округов</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</si>
  <si>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</si>
  <si>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901 1 16 10031 04 0000 140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</si>
  <si>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</si>
  <si>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182 1 16 10129 01 0000 140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</si>
  <si>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t>
  </si>
  <si>
    <t>Субсидии на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</si>
  <si>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Субсидии на реализацию проектов граждан, сформированных в рамках практик инициативного бюджетирования</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</si>
  <si>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</si>
  <si>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годугода</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</si>
  <si>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</si>
  <si>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</si>
  <si>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Субсидия на реализацию мероприятий по улучшению жилищных условий многодетных семей</t>
  </si>
  <si>
    <t>901 2 02 45424 04 0000 150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</si>
  <si>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</si>
  <si>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</si>
  <si>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</si>
  <si>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</si>
  <si>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</si>
  <si>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Плата по договорам социального найма жилых помещений, найма жилых помещений, находящихся в муниципальной собственности</t>
  </si>
  <si>
    <t xml:space="preserve">901 1 13 02994 04 0000 130 </t>
  </si>
  <si>
    <t xml:space="preserve">905 1 13 02994 04 0000 130 </t>
  </si>
  <si>
    <t>901 1 16 07010 04 0000 140</t>
  </si>
  <si>
    <t>901 1 16 07090 04 0000 140</t>
  </si>
  <si>
    <t>906 1 16 07090 04 0000 140</t>
  </si>
  <si>
    <t>901 1 16 09040 04 0000 140</t>
  </si>
  <si>
    <t>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</si>
  <si>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</si>
  <si>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городских округов на реализацию программ формирования современной городской среды</t>
  </si>
  <si>
    <t>Субсидия на ямочный ремонт асфальтного покрытия дворовых территорий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</si>
  <si>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</si>
  <si>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000 1 01 02080 01 0000 110</t>
  </si>
  <si>
    <t>904 1 16 01157 01 0000 140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</si>
  <si>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</si>
  <si>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Субсидии бюджетам городских округов на реализацию мероприятий государственной программы Российской Федерации "Доступная среда" </t>
  </si>
  <si>
    <t>Субсидии бюджетам городских округов на обеспечение образовательных организаций материально-технической базой для внедрения цифровой образовательной среды</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</si>
  <si>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</si>
  <si>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на подготовку основания, приобретение и установка скейт-парков в муниципальных образованиях Московской области</t>
  </si>
  <si>
    <t>905 1 16 07010 04 0000 140</t>
  </si>
  <si>
    <t>904 1 16 01074 01 0000 140</t>
  </si>
  <si>
    <t>Субсидия на благоустройство лесопарковых зон</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</si>
  <si>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</si>
  <si>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</si>
  <si>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</si>
  <si>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000 1 17 15000 00 0000 150</t>
  </si>
  <si>
    <t>Инициативные платежи</t>
  </si>
  <si>
    <t>000 2 07 04050 04 0002 150</t>
  </si>
  <si>
    <t>Прочие безвозмездные поступления в бюджеты городских округов (кроме Дня труда)</t>
  </si>
  <si>
    <t>Субсидия на устройство контейнерных площадок</t>
  </si>
  <si>
    <t>903 1 11 07014 04 0000 120</t>
  </si>
  <si>
    <t>Возврат остатков субсидий на софинансирование капитальных вложений в объекты муниципальной собственности из бюджетов городских округов</t>
  </si>
  <si>
    <t>901 2 19 25112 04 0000 150</t>
  </si>
  <si>
    <t>901 2 19 35118 04 0000 150</t>
  </si>
  <si>
    <t>901 2 19 60010 04 0000 150</t>
  </si>
  <si>
    <t>905 2 19 60010 04 0000 150</t>
  </si>
  <si>
    <t>Плата за выбросы загрязняющих веществ, образующихся при сжигании на факельных установках и (или) рассеивании попутного нефтяного газа</t>
  </si>
  <si>
    <t>Субсидия на 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</si>
  <si>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Субвенция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</si>
  <si>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 xml:space="preserve">Субсидия бюджетам муниципальных образований Московской области на установку, монтаж и настройку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t>
  </si>
  <si>
    <t>000 1 17 15020 04 0005 150</t>
  </si>
  <si>
    <t xml:space="preserve">000 1 17 15020 04 0006 150 </t>
  </si>
  <si>
    <t>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</si>
  <si>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</si>
  <si>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Субвенция на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</si>
  <si>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Доходы от оказания платных услуг (работ) МКУ «Управление по работе с территориями»</t>
  </si>
  <si>
    <t>901 2 19 27112 04 0000 150</t>
  </si>
  <si>
    <t>Административные штрафы, установленные Кодексом Российской Федерации об административных правонарушениях</t>
  </si>
  <si>
    <t xml:space="preserve">Субсидия на обеспечение транспортной безопасности населения </t>
  </si>
  <si>
    <t>Субсидия на мероприятие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</si>
  <si>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Субсидия на благоустройство территорий муниципальных общеобразовательных образований, в здании которых выполнен капитальный ремонт</t>
  </si>
  <si>
    <t>Субсидия на создание доступной среды в муниципальных учреждениях культуры</t>
  </si>
  <si>
    <t>Доходы, поступающие в порядке возмещения расходов, понесенных в связи с эксплуатацией имущества городских округов</t>
  </si>
  <si>
    <t>000 1 13 02060 00 0000 130</t>
  </si>
  <si>
    <t>000 1 13 02990 00 0000 130</t>
  </si>
  <si>
    <t xml:space="preserve">903 1 13 02994 04 0000 130 </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</si>
  <si>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</si>
  <si>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901 1 17 15020 04 0007 150 </t>
  </si>
  <si>
    <t xml:space="preserve">901 1 17 15020 04 0008 150 </t>
  </si>
  <si>
    <t>904 1 16 01154 01 0000 140</t>
  </si>
  <si>
    <t xml:space="preserve">906 1 13 02994 04 0000 130 </t>
  </si>
  <si>
    <t xml:space="preserve">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 реализующих программы дошкольного образования  </t>
  </si>
  <si>
    <t>000 2 19 35303 04 0000 150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</si>
  <si>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</si>
  <si>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</si>
  <si>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</si>
  <si>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000 1 01 02130 01 0000 110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</si>
  <si>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</si>
  <si>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</si>
  <si>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</si>
  <si>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 взимаемый в связи с применением специального налогового режима "Автоматизированная упрощенная система налогообложения"</t>
  </si>
  <si>
    <t xml:space="preserve">908 1 13 02994 04 0000 130 </t>
  </si>
  <si>
    <t>Субвенция на обеспечение переданных государственных полномочий Московской области по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</si>
  <si>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Субвенция на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t>
  </si>
  <si>
    <t>908 1 16 07010 04 0000 140</t>
  </si>
  <si>
    <t>910 1 16 07010 04 0000 140</t>
  </si>
  <si>
    <t>904 1 16 07010 04 0000 140</t>
  </si>
  <si>
    <t>000 2 02 19999 04 0000 150</t>
  </si>
  <si>
    <t>Прочие дотации бюджетам городских округов</t>
  </si>
  <si>
    <t>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</si>
  <si>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Возврат остатков субсидий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из бюджетов городских округов</t>
  </si>
  <si>
    <t>905 2 19 25 208 04 0000 150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</si>
  <si>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</si>
  <si>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903 2 19 60010 04 0000 150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</si>
  <si>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</si>
  <si>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Субсидия на строительство и реконструкция сетей водоснабжения, водоотведения, теплоснабжения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</si>
  <si>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</si>
  <si>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Субвенция на выплату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</si>
  <si>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Субвенция на выплату пособия педагогическим работникам муниципальных дошкольных и общеобразовательных организаций -молодым специалистам (начальное, основное, среднее общее)</t>
  </si>
  <si>
    <t>Субвенция на обеспечение питанием отдельных категорий обучающихся по очной форме обучения в частных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</si>
  <si>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Субвенция на выплату пособия педагогическим работникам муниципальных дошкольных и общеобразовательных организаций -молодым специалистам (дошкольное)</t>
  </si>
  <si>
    <t>Субвенция на предоставление жилищного сертификата и единовременной социальной выплаты</t>
  </si>
  <si>
    <t>Развитие инфраструктуры парков культуры и отдыха</t>
  </si>
  <si>
    <t>Субсидии бюджетам городских округов на модернизацию инфраструктуры общего образования в отдельных субъектах Российской Федерации</t>
  </si>
  <si>
    <t>000 2 02 25786 04 0000 150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</si>
  <si>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</si>
  <si>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Субсидия на создание сезонных ледяных катков</t>
  </si>
  <si>
    <t>Субсидия на выполнение комплекса мероприятий по ликвидации последствий засорения водных объектов, находящихся в муниципальной собственности</t>
  </si>
  <si>
    <t>Финансовое обеспечение стимулирующих выплат работникам муниципальных культурно-досуговых учреждений в Московской области с высоким уровнем достижений работы в сфере культуры</t>
  </si>
  <si>
    <t>000 1 05 07000 01 1000 110</t>
  </si>
  <si>
    <t>2024 год</t>
  </si>
  <si>
    <t xml:space="preserve"> 2025 год</t>
  </si>
  <si>
    <t xml:space="preserve"> 2026 год</t>
  </si>
  <si>
    <t xml:space="preserve">000 1 05 03000 01 0000 110 </t>
  </si>
  <si>
    <t>000 1 05 07000 00 0000 110</t>
  </si>
  <si>
    <t>000 1 11 05012 04 0001 120</t>
  </si>
  <si>
    <t>000 111 05312 00 0000 120</t>
  </si>
  <si>
    <t>000 1 11 09080 04 0001 120</t>
  </si>
  <si>
    <t>Плата, поступившая в рамках договора за предоставление права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</si>
  <si>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000 1 11 09080 04 0002 120</t>
  </si>
  <si>
    <t>Плата, поступившая в рамках договора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</si>
  <si>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000 1 11 09080 04 0003 120</t>
  </si>
  <si>
    <t>Плата, поступившая в рамках договора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</si>
  <si>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 xml:space="preserve">000 1 13 01994 04 0003 130 </t>
  </si>
  <si>
    <t>000 1 13 01994 04 0004 130</t>
  </si>
  <si>
    <t>000 1 13 01994 04 0005 130</t>
  </si>
  <si>
    <t xml:space="preserve">000 1 13 02064 04 0000 130 </t>
  </si>
  <si>
    <t>000 1 14 01000 00 0000 000</t>
  </si>
  <si>
    <t>000 1 16 02020 02 0000 140</t>
  </si>
  <si>
    <t>903 1 16 07090 04 0000 140</t>
  </si>
  <si>
    <t>000 1 16 10032 04 0000 140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</si>
  <si>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</si>
  <si>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</si>
  <si>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000 1 16 10120 01 0000 140</t>
  </si>
  <si>
    <t>000 1 16 10123 01 0041 140</t>
  </si>
  <si>
    <t>000 1 16 11050 01 0000 140</t>
  </si>
  <si>
    <t>000 2 02 20216 04 0000 150</t>
  </si>
  <si>
    <t>000 2 02 20302 04 0000 150</t>
  </si>
  <si>
    <t xml:space="preserve"> 000 2 02 25171 04 0000 150  </t>
  </si>
  <si>
    <t xml:space="preserve">000 2 02 25172 04 0000 150
</t>
  </si>
  <si>
    <t>000 2 02 25208 04 0000 150</t>
  </si>
  <si>
    <t>000 2 02 25239 04 0000 150</t>
  </si>
  <si>
    <t>000 2 02 25304 04 0000 150</t>
  </si>
  <si>
    <t>000 2 02 25466 04 0000 150</t>
  </si>
  <si>
    <t>000 2 02 25497 04 0000 150</t>
  </si>
  <si>
    <t xml:space="preserve">000 2 02 25517 04 0000 150
</t>
  </si>
  <si>
    <t xml:space="preserve">000 2 02 25519 04 0000 150
</t>
  </si>
  <si>
    <t xml:space="preserve">Субсидия бюджетам городских округов на поддержку отрасли культуры </t>
  </si>
  <si>
    <t xml:space="preserve">Субсидия на создание и ремонт пешеходных коммуникаций </t>
  </si>
  <si>
    <t xml:space="preserve">Субсидия на ремонт асфальтового покрытия дворовых территорий </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</si>
  <si>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t>
  </si>
  <si>
    <t xml:space="preserve">Субсидия на реализацию программ формирования современной городской среды в части благоустройства общественных территорий 
</t>
  </si>
  <si>
    <t xml:space="preserve">Субсидия на проведение работ по капитальному ремонту зданий региональных (муниципальных) общеобразовательных организаций </t>
  </si>
  <si>
    <t xml:space="preserve">Субсидия на устройство спортивных и детских  площадок на территории муниципальных общеобразовательных организаций </t>
  </si>
  <si>
    <t>Субсидия на оснащение отремонтированных зданий общеобразовательных организаций средствами обучения и воспитания</t>
  </si>
  <si>
    <t xml:space="preserve">                     </t>
  </si>
  <si>
    <t>000 2 02 35082 04 0000 150</t>
  </si>
  <si>
    <t>000 2 02 35118 04 0000 150</t>
  </si>
  <si>
    <t>000 2 02 35120 04 0000 150</t>
  </si>
  <si>
    <t>000 2 02 35179 04 0000 150</t>
  </si>
  <si>
    <t xml:space="preserve">000 2 02 35303 04 0000 150 </t>
  </si>
  <si>
    <t>000 2 02 25253 04 0000 150</t>
  </si>
  <si>
    <t>000 2 02 30022 04 0000 150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</si>
  <si>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</si>
  <si>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государства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</si>
  <si>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</si>
  <si>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</si>
  <si>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901 1 16 01074 01 0000 140</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</si>
  <si>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</si>
  <si>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</si>
  <si>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Оснащение средствами обучения и воспитания муниципальных общеобразовательных организаций, осуществляющих образовательную деятельность исключительно по адаптированным основным общеобразовательным программам</t>
  </si>
  <si>
    <t xml:space="preserve">000 2 02 45050 04 0000 150
</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</si>
  <si>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</si>
  <si>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Субсидия на устройство и модернизацию контейнерных площадок</t>
  </si>
  <si>
    <t>000 1 17 05040 04 0005 180</t>
  </si>
  <si>
    <t>000 1 17 05040 04 0006 180</t>
  </si>
  <si>
    <t>Прочие неналоговые  доходы бюджетов городских округов (неосновательное обогащение за пользование земельными участками и имуществом)</t>
  </si>
  <si>
    <t>Прочие неналоговые доходы бюджетов городских округов (средства от выдаваемых органом местного самоуправления разрешений на размещение объектов)</t>
  </si>
  <si>
    <t>000 2 02  15399 04 0000 150</t>
  </si>
  <si>
    <t>Дотации бюджетам на премирование победителей Всероссийского конкурса "Лучшая муниципальная практика"</t>
  </si>
  <si>
    <t>Дотации бюджетам бюджетной системы Российской Федерации</t>
  </si>
  <si>
    <t>000 2 02 10000 00 0000 000</t>
  </si>
  <si>
    <t>Субсидия бюджетам муниципальных образований Московской области на организацию деятельности многофункциональных центров предоставления государственных и муниципальных услуг</t>
  </si>
  <si>
    <t>Сохранение достигнутого уровня заработной платы отдельных категорий работников муниципальных учреждений культуры</t>
  </si>
  <si>
    <t>Сохранение достигнутого уровня заработной платы отдельных категорий работников муниципальных учреждений образования</t>
  </si>
  <si>
    <t>Сохранение достигнутого уровня заработной платы отдельных категорий работников муниципальных учреждений физической культуры и спорта</t>
  </si>
  <si>
    <t xml:space="preserve">Объем поступлений доходов по основным источникам в бюджет городского округа Лобня                                                                                                                                                                                     на 2024 год и на плановый период 2025 и 2026 годов        </t>
  </si>
  <si>
    <r>
      <t xml:space="preserve"> 905 2 02 25210 04 0000 150 </t>
    </r>
    <r>
      <rPr>
        <sz val="10"/>
        <color rgb="FFFF0000"/>
        <rFont val="Times New Roman"/>
        <family val="1"/>
        <charset val="204"/>
      </rPr>
      <t>(код исключен)</t>
    </r>
  </si>
  <si>
    <r>
      <t xml:space="preserve">                </t>
    </r>
    <r>
      <rPr>
        <sz val="10"/>
        <color rgb="FF000000"/>
        <rFont val="Times New Roman"/>
        <family val="1"/>
        <charset val="204"/>
      </rPr>
      <t xml:space="preserve">                                 Приложение 1
                                                                                                                                   к решению Совета депутатов городского округа Лобня
                                                                                                          от ___________   №   ________________
                                                                                                    «О внесении изменений и дополнений 
                                                                                                                                  в решение Совета депутатов городского округа Лобня
                                                                                                                          «О бюджете городского округа Лобня на 2024 год 
                                                                                                          и на плановый период 2025 и 2026 годов»
                                                        Приложение 1
                                                                                                                                    к решению Совета депутатов городского округа Лобня
                                                                      от </t>
    </r>
    <r>
      <rPr>
        <u/>
        <sz val="10"/>
        <color rgb="FF000000"/>
        <rFont val="Times New Roman"/>
        <family val="1"/>
        <charset val="204"/>
      </rPr>
      <t>19.12.2023</t>
    </r>
    <r>
      <rPr>
        <sz val="10"/>
        <color rgb="FF000000"/>
        <rFont val="Times New Roman"/>
        <family val="1"/>
        <charset val="204"/>
      </rPr>
      <t xml:space="preserve"> № </t>
    </r>
    <r>
      <rPr>
        <u/>
        <sz val="10"/>
        <color rgb="FF000000"/>
        <rFont val="Times New Roman"/>
        <family val="1"/>
        <charset val="204"/>
      </rPr>
      <t>238/46</t>
    </r>
    <r>
      <rPr>
        <sz val="10"/>
        <color rgb="FF000000"/>
        <rFont val="Times New Roman"/>
        <family val="1"/>
        <charset val="204"/>
      </rPr>
      <t xml:space="preserve"> 
                                                                                                                           «О бюджете городского округа Лобня на 2024 год
                                                                                                         и на плановый период 2025 и 2026 годов</t>
    </r>
    <r>
      <rPr>
        <sz val="12"/>
        <color rgb="FF000000"/>
        <rFont val="Times New Roman"/>
        <family val="1"/>
        <charset val="204"/>
      </rPr>
      <t xml:space="preserve">
</t>
    </r>
  </si>
  <si>
    <t>Код бюджетной классификации Российской Федерации</t>
  </si>
  <si>
    <t>Сумма (тыс. рублей)</t>
  </si>
  <si>
    <t xml:space="preserve">                                                                                                                      к решению Совета депутатов городского округа Лобня</t>
  </si>
  <si>
    <t xml:space="preserve">                                                                                                                      Приложение 1</t>
  </si>
  <si>
    <t xml:space="preserve">                                                                                                                      «О внесении изменений и дополнений </t>
  </si>
  <si>
    <t xml:space="preserve">                                                                                                                      в решение Совета депутатов городского округа Лобня</t>
  </si>
  <si>
    <t xml:space="preserve">                                                                                                                      «О бюджете городского округа Лобня на 2024 год </t>
  </si>
  <si>
    <t xml:space="preserve">                                                                                                                      и на плановый период 2025 и 2026 годов»</t>
  </si>
  <si>
    <t xml:space="preserve">                                                                                                                      от 19.12.2023 № 238/46 </t>
  </si>
  <si>
    <t xml:space="preserve">                                                                                                                      «О бюджете городского округа Лобня на 2024 год</t>
  </si>
  <si>
    <t xml:space="preserve">                                                                                                                      и на плановый период 2025 и 2026 годов</t>
  </si>
  <si>
    <t>000 1 01 02010 01 0000 110</t>
  </si>
  <si>
    <t xml:space="preserve">                                                                                                                      от 24.12.2024   №  183/71___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</si>
</sst>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53" x14ac:knownFonts="1">
    <font>
      <sz val="11"/>
      <color theme="1"/>
      <name val="Calibri"/>
      <family val="2"/>
      <scheme val="minor"/>
    </font>
    <font>
      <sz val="9"/>
      <color theme="1"/>
      <name val="Arial"/>
      <family val="2"/>
      <charset val="204"/>
    </font>
    <font>
      <b/>
      <sz val="11"/>
      <color theme="1"/>
      <name val="Times New Roman"/>
      <family val="1"/>
      <charset val="204"/>
    </font>
    <font>
      <sz val="11"/>
      <color theme="1"/>
      <name val="Times New Roman"/>
      <family val="1"/>
      <charset val="204"/>
    </font>
    <font>
      <i/>
      <sz val="11"/>
      <color theme="1"/>
      <name val="Times New Roman"/>
      <family val="1"/>
      <charset val="204"/>
    </font>
    <font>
      <sz val="11"/>
      <color rgb="FFFF0000"/>
      <name val="Times New Roman"/>
      <family val="1"/>
      <charset val="204"/>
    </font>
    <font>
      <sz val="11"/>
      <color theme="3" tint="0.39997558519241921"/>
      <name val="Times New Roman"/>
      <family val="1"/>
      <charset val="204"/>
    </font>
    <font>
      <b/>
      <i/>
      <sz val="11"/>
      <color theme="3" tint="0.39997558519241921"/>
      <name val="Times New Roman"/>
      <family val="1"/>
      <charset val="204"/>
    </font>
    <font>
      <i/>
      <sz val="11"/>
      <color theme="3" tint="0.39997558519241921"/>
      <name val="Times New Roman"/>
      <family val="1"/>
      <charset val="204"/>
    </font>
    <font>
      <u/>
      <sz val="10"/>
      <color theme="10"/>
      <name val="Arial"/>
      <family val="2"/>
      <charset val="204"/>
    </font>
    <font>
      <sz val="14"/>
      <color rgb="FF00B050"/>
      <name val="Times New Roman"/>
      <family val="1"/>
      <charset val="204"/>
    </font>
    <font>
      <b/>
      <sz val="18"/>
      <color theme="3"/>
      <name val="Cambria"/>
      <family val="2"/>
      <charset val="204"/>
      <scheme val="major"/>
    </font>
    <font>
      <sz val="10"/>
      <name val="Arial"/>
      <family val="2"/>
      <charset val="204"/>
    </font>
    <font>
      <sz val="8"/>
      <color indexed="8"/>
      <name val="Arial"/>
      <family val="2"/>
      <charset val="204"/>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4"/>
      <color theme="3" tint="0.39997558519241921"/>
      <name val="Times New Roman"/>
      <family val="1"/>
      <charset val="204"/>
    </font>
    <font>
      <sz val="14"/>
      <color rgb="FF00B0F0"/>
      <name val="Times New Roman"/>
      <family val="1"/>
      <charset val="204"/>
    </font>
    <font>
      <sz val="14"/>
      <color rgb="FFC00000"/>
      <name val="Times New Roman"/>
      <family val="1"/>
      <charset val="204"/>
    </font>
    <font>
      <sz val="16"/>
      <color theme="1"/>
      <name val="Times New Roman"/>
      <family val="1"/>
      <charset val="204"/>
    </font>
    <font>
      <b/>
      <i/>
      <sz val="14"/>
      <color theme="1"/>
      <name val="Times New Roman"/>
      <family val="1"/>
      <charset val="204"/>
    </font>
    <font>
      <sz val="14"/>
      <color theme="1"/>
      <name val="Times New Roman"/>
      <family val="1"/>
      <charset val="204"/>
    </font>
    <font>
      <sz val="14"/>
      <color rgb="FFFF0000"/>
      <name val="Times New Roman"/>
      <family val="1"/>
      <charset val="204"/>
    </font>
    <font>
      <sz val="18"/>
      <color theme="1"/>
      <name val="Times New Roman"/>
      <family val="1"/>
      <charset val="204"/>
    </font>
    <font>
      <sz val="8"/>
      <color theme="1"/>
      <name val="Times New Roman"/>
      <family val="1"/>
      <charset val="204"/>
    </font>
    <font>
      <b/>
      <sz val="8"/>
      <color rgb="FF000000"/>
      <name val="Times New Roman"/>
      <family val="1"/>
      <charset val="204"/>
    </font>
    <font>
      <sz val="12"/>
      <color rgb="FF000000"/>
      <name val="Times New Roman"/>
      <family val="1"/>
      <charset val="204"/>
    </font>
    <font>
      <sz val="10"/>
      <color rgb="FF000000"/>
      <name val="Times New Roman"/>
      <family val="1"/>
      <charset val="204"/>
    </font>
    <font>
      <u/>
      <sz val="10"/>
      <color rgb="FF000000"/>
      <name val="Times New Roman"/>
      <family val="1"/>
      <charset val="204"/>
    </font>
    <font>
      <b/>
      <sz val="12"/>
      <color theme="1"/>
      <name val="Times New Roman"/>
      <family val="1"/>
      <charset val="204"/>
    </font>
    <font>
      <sz val="11"/>
      <color rgb="FF000000"/>
      <name val="Times New Roman"/>
      <family val="1"/>
      <charset val="204"/>
    </font>
    <font>
      <b/>
      <sz val="10"/>
      <color theme="1"/>
      <name val="Times New Roman"/>
      <family val="1"/>
      <charset val="204"/>
    </font>
    <font>
      <sz val="10"/>
      <color theme="1"/>
      <name val="Times New Roman"/>
      <family val="1"/>
      <charset val="204"/>
    </font>
    <font>
      <sz val="10"/>
      <name val="Times New Roman"/>
      <family val="1"/>
      <charset val="204"/>
    </font>
    <font>
      <sz val="10"/>
      <color theme="3" tint="0.39997558519241921"/>
      <name val="Times New Roman"/>
      <family val="1"/>
      <charset val="204"/>
    </font>
    <font>
      <b/>
      <i/>
      <sz val="10"/>
      <color theme="1"/>
      <name val="Times New Roman"/>
      <family val="1"/>
      <charset val="204"/>
    </font>
    <font>
      <i/>
      <sz val="10"/>
      <color theme="1"/>
      <name val="Times New Roman"/>
      <family val="1"/>
      <charset val="204"/>
    </font>
    <font>
      <b/>
      <i/>
      <sz val="10"/>
      <color theme="3" tint="0.39997558519241921"/>
      <name val="Times New Roman"/>
      <family val="1"/>
      <charset val="204"/>
    </font>
    <font>
      <sz val="10"/>
      <color theme="4"/>
      <name val="Times New Roman"/>
      <family val="1"/>
      <charset val="204"/>
    </font>
    <font>
      <sz val="10"/>
      <color rgb="FF00B050"/>
      <name val="Times New Roman"/>
      <family val="1"/>
      <charset val="204"/>
    </font>
    <font>
      <sz val="10"/>
      <color rgb="FFFF0000"/>
      <name val="Times New Roman"/>
      <family val="1"/>
      <charset val="204"/>
    </font>
    <font>
      <sz val="10"/>
      <color rgb="FF00B0F0"/>
      <name val="Times New Roman"/>
      <family val="1"/>
      <charset val="204"/>
    </font>
    <font>
      <sz val="10"/>
      <color indexed="8"/>
      <name val="Times New Roman"/>
      <family val="1"/>
      <charset val="204"/>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
    <xf numFmtId="0" fontId="0" fillId="0" borderId="0"/>
    <xf numFmtId="0" fontId="1" fillId="0" borderId="0"/>
    <xf numFmtId="0" fontId="9" fillId="0" borderId="0" applyNumberFormat="0" applyFill="0" applyBorder="0" applyAlignment="0" applyProtection="0"/>
    <xf numFmtId="0" fontId="12" fillId="0" borderId="0"/>
    <xf numFmtId="0" fontId="14" fillId="9" borderId="0" applyNumberFormat="0" applyBorder="0" applyAlignment="0" applyProtection="0"/>
    <xf numFmtId="0" fontId="15" fillId="5" borderId="7" applyNumberFormat="0" applyAlignment="0" applyProtection="0"/>
    <xf numFmtId="0" fontId="16" fillId="6" borderId="8" applyNumberForma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7" borderId="10" applyNumberFormat="0" applyAlignment="0" applyProtection="0"/>
    <xf numFmtId="0" fontId="11" fillId="0" borderId="0" applyNumberFormat="0" applyFill="0" applyBorder="0" applyAlignment="0" applyProtection="0"/>
    <xf numFmtId="0" fontId="20" fillId="4" borderId="0" applyNumberFormat="0" applyBorder="0" applyAlignment="0" applyProtection="0"/>
    <xf numFmtId="0" fontId="13" fillId="0" borderId="0" applyProtection="0"/>
    <xf numFmtId="0" fontId="21" fillId="3" borderId="0" applyNumberFormat="0" applyBorder="0" applyAlignment="0" applyProtection="0"/>
    <xf numFmtId="0" fontId="22" fillId="0" borderId="0" applyNumberFormat="0" applyFill="0" applyBorder="0" applyAlignment="0" applyProtection="0"/>
    <xf numFmtId="0" fontId="12" fillId="8" borderId="11"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0" fontId="13" fillId="0" borderId="0" applyProtection="0"/>
  </cellStyleXfs>
  <cellXfs count="156">
    <xf numFmtId="0" fontId="0" fillId="0" borderId="0" xfId="0"/>
    <xf numFmtId="0" fontId="3" fillId="0" borderId="0" xfId="0" applyFont="1"/>
    <xf numFmtId="164" fontId="3" fillId="2" borderId="0" xfId="0" applyNumberFormat="1" applyFont="1" applyFill="1"/>
    <xf numFmtId="0" fontId="3" fillId="0" borderId="0" xfId="0" applyFont="1" applyFill="1"/>
    <xf numFmtId="164" fontId="3" fillId="0" borderId="0" xfId="0" applyNumberFormat="1" applyFont="1" applyAlignment="1">
      <alignment vertical="top"/>
    </xf>
    <xf numFmtId="164" fontId="4" fillId="0" borderId="0" xfId="0" applyNumberFormat="1" applyFont="1" applyAlignment="1">
      <alignment vertical="top"/>
    </xf>
    <xf numFmtId="164" fontId="2" fillId="0" borderId="0" xfId="0" applyNumberFormat="1" applyFont="1" applyAlignment="1">
      <alignment vertical="top"/>
    </xf>
    <xf numFmtId="164" fontId="3" fillId="0" borderId="0" xfId="0" applyNumberFormat="1" applyFont="1" applyFill="1" applyAlignment="1">
      <alignment vertical="top"/>
    </xf>
    <xf numFmtId="0" fontId="3" fillId="0" borderId="0" xfId="0" applyFont="1" applyAlignment="1">
      <alignment horizontal="justify"/>
    </xf>
    <xf numFmtId="164" fontId="6" fillId="0" borderId="0" xfId="0" applyNumberFormat="1" applyFont="1" applyAlignment="1">
      <alignment vertical="top"/>
    </xf>
    <xf numFmtId="164" fontId="7" fillId="0" borderId="0" xfId="0" applyNumberFormat="1" applyFont="1" applyAlignment="1">
      <alignment vertical="top"/>
    </xf>
    <xf numFmtId="164" fontId="8" fillId="0" borderId="0" xfId="0" applyNumberFormat="1" applyFont="1" applyAlignment="1">
      <alignment vertical="top"/>
    </xf>
    <xf numFmtId="0" fontId="5" fillId="0" borderId="0" xfId="0" applyFont="1"/>
    <xf numFmtId="0" fontId="25" fillId="0" borderId="0" xfId="0" applyFont="1" applyAlignment="1">
      <alignment wrapText="1"/>
    </xf>
    <xf numFmtId="0" fontId="10" fillId="0" borderId="0" xfId="0" applyFont="1" applyAlignment="1">
      <alignment wrapText="1"/>
    </xf>
    <xf numFmtId="0" fontId="3" fillId="0" borderId="0" xfId="0" applyFont="1" applyFill="1" applyAlignment="1">
      <alignment wrapText="1"/>
    </xf>
    <xf numFmtId="164" fontId="26" fillId="0" borderId="0" xfId="0" applyNumberFormat="1" applyFont="1" applyAlignment="1">
      <alignment vertical="top" wrapText="1"/>
    </xf>
    <xf numFmtId="164" fontId="27" fillId="0" borderId="0" xfId="0" applyNumberFormat="1" applyFont="1" applyAlignment="1">
      <alignment vertical="top" wrapTex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wrapText="1"/>
    </xf>
    <xf numFmtId="164" fontId="30" fillId="0" borderId="0" xfId="0" applyNumberFormat="1" applyFont="1" applyFill="1" applyBorder="1" applyAlignment="1">
      <alignment horizontal="center" vertical="center" wrapText="1"/>
    </xf>
    <xf numFmtId="0" fontId="5" fillId="0" borderId="0" xfId="0" applyFont="1" applyAlignment="1">
      <alignment wrapText="1"/>
    </xf>
    <xf numFmtId="0" fontId="31" fillId="0" borderId="0" xfId="0" applyFont="1" applyFill="1" applyAlignment="1">
      <alignment horizontal="center" vertical="center" wrapText="1"/>
    </xf>
    <xf numFmtId="164" fontId="32" fillId="0" borderId="0" xfId="0" applyNumberFormat="1" applyFont="1" applyFill="1"/>
    <xf numFmtId="164" fontId="3" fillId="0" borderId="0" xfId="0" applyNumberFormat="1" applyFont="1" applyAlignment="1">
      <alignment vertical="top" wrapText="1"/>
    </xf>
    <xf numFmtId="165" fontId="32" fillId="0" borderId="0" xfId="0" applyNumberFormat="1" applyFont="1" applyFill="1"/>
    <xf numFmtId="165" fontId="30" fillId="0" borderId="0" xfId="0" applyNumberFormat="1" applyFont="1" applyFill="1" applyBorder="1" applyAlignment="1">
      <alignment horizontal="center" vertical="center" wrapText="1"/>
    </xf>
    <xf numFmtId="165" fontId="28" fillId="0" borderId="0" xfId="0" applyNumberFormat="1" applyFont="1" applyFill="1"/>
    <xf numFmtId="0" fontId="5" fillId="0" borderId="0" xfId="0" applyFont="1" applyAlignment="1">
      <alignment horizontal="center"/>
    </xf>
    <xf numFmtId="0" fontId="31" fillId="0" borderId="0" xfId="0" applyFont="1" applyFill="1" applyAlignment="1">
      <alignment vertical="center"/>
    </xf>
    <xf numFmtId="49" fontId="3" fillId="0" borderId="0" xfId="0" applyNumberFormat="1" applyFont="1" applyAlignment="1">
      <alignment vertical="top"/>
    </xf>
    <xf numFmtId="49" fontId="3" fillId="0" borderId="0" xfId="0" applyNumberFormat="1" applyFont="1"/>
    <xf numFmtId="49" fontId="3" fillId="0" borderId="0" xfId="0" applyNumberFormat="1" applyFont="1" applyFill="1" applyAlignment="1">
      <alignment vertical="top"/>
    </xf>
    <xf numFmtId="49" fontId="2" fillId="0" borderId="0" xfId="0" applyNumberFormat="1" applyFont="1" applyAlignment="1">
      <alignment vertical="top"/>
    </xf>
    <xf numFmtId="49" fontId="4" fillId="0" borderId="0" xfId="0" applyNumberFormat="1" applyFont="1" applyAlignment="1">
      <alignment vertical="top"/>
    </xf>
    <xf numFmtId="49" fontId="6" fillId="0" borderId="0" xfId="0" applyNumberFormat="1" applyFont="1" applyAlignment="1">
      <alignment vertical="top"/>
    </xf>
    <xf numFmtId="49" fontId="8" fillId="0" borderId="0" xfId="0" applyNumberFormat="1" applyFont="1" applyAlignment="1">
      <alignment vertical="top"/>
    </xf>
    <xf numFmtId="49" fontId="7" fillId="0" borderId="0" xfId="0" applyNumberFormat="1" applyFont="1" applyAlignment="1">
      <alignment vertical="top"/>
    </xf>
    <xf numFmtId="49" fontId="5" fillId="0" borderId="0" xfId="0" applyNumberFormat="1" applyFont="1" applyAlignment="1">
      <alignment horizontal="right" vertical="top"/>
    </xf>
    <xf numFmtId="49" fontId="5" fillId="0" borderId="0" xfId="0" applyNumberFormat="1" applyFont="1" applyAlignment="1">
      <alignment horizontal="right" vertical="center"/>
    </xf>
    <xf numFmtId="49" fontId="33" fillId="0" borderId="0" xfId="0" applyNumberFormat="1" applyFont="1"/>
    <xf numFmtId="164" fontId="3" fillId="0" borderId="0" xfId="0" applyNumberFormat="1" applyFont="1" applyBorder="1" applyAlignment="1">
      <alignment vertical="top"/>
    </xf>
    <xf numFmtId="164" fontId="6" fillId="0" borderId="0" xfId="0" applyNumberFormat="1" applyFont="1" applyBorder="1" applyAlignment="1">
      <alignment vertical="top"/>
    </xf>
    <xf numFmtId="4" fontId="29" fillId="2" borderId="0" xfId="0" applyNumberFormat="1" applyFont="1" applyFill="1" applyBorder="1" applyAlignment="1">
      <alignment horizontal="right" vertical="top" wrapText="1"/>
    </xf>
    <xf numFmtId="0" fontId="3" fillId="0" borderId="0" xfId="0" applyFont="1" applyAlignment="1">
      <alignment horizontal="center"/>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4" fontId="40" fillId="0" borderId="1" xfId="0" applyNumberFormat="1" applyFont="1" applyFill="1" applyBorder="1" applyAlignment="1">
      <alignment horizontal="center" vertical="top" wrapText="1"/>
    </xf>
    <xf numFmtId="165" fontId="40" fillId="0" borderId="1" xfId="0" applyNumberFormat="1" applyFont="1" applyFill="1" applyBorder="1" applyAlignment="1">
      <alignment vertical="top" wrapText="1"/>
    </xf>
    <xf numFmtId="164" fontId="40" fillId="0" borderId="1" xfId="0" applyNumberFormat="1" applyFont="1" applyFill="1" applyBorder="1" applyAlignment="1">
      <alignment horizontal="center" vertical="top"/>
    </xf>
    <xf numFmtId="165" fontId="40" fillId="0" borderId="1" xfId="0" applyNumberFormat="1" applyFont="1" applyFill="1" applyBorder="1" applyAlignment="1">
      <alignment vertical="top"/>
    </xf>
    <xf numFmtId="164" fontId="41" fillId="0" borderId="1" xfId="0" applyNumberFormat="1" applyFont="1" applyFill="1" applyBorder="1" applyAlignment="1">
      <alignment horizontal="center" vertical="top"/>
    </xf>
    <xf numFmtId="165" fontId="41" fillId="0" borderId="1" xfId="0" applyNumberFormat="1" applyFont="1" applyFill="1" applyBorder="1" applyAlignment="1">
      <alignment vertical="top"/>
    </xf>
    <xf numFmtId="164" fontId="42" fillId="0" borderId="1" xfId="0" applyNumberFormat="1" applyFont="1" applyFill="1" applyBorder="1" applyAlignment="1">
      <alignment horizontal="center" vertical="top"/>
    </xf>
    <xf numFmtId="165" fontId="41" fillId="0" borderId="1" xfId="0" applyNumberFormat="1" applyFont="1" applyFill="1" applyBorder="1" applyAlignment="1">
      <alignment vertical="top" wrapText="1"/>
    </xf>
    <xf numFmtId="164" fontId="41" fillId="0" borderId="1" xfId="1" applyNumberFormat="1" applyFont="1" applyFill="1" applyBorder="1" applyAlignment="1">
      <alignment horizontal="center" vertical="top" wrapText="1"/>
    </xf>
    <xf numFmtId="0" fontId="40" fillId="0" borderId="1" xfId="0" applyFont="1" applyFill="1" applyBorder="1" applyAlignment="1">
      <alignment horizontal="center" vertical="top"/>
    </xf>
    <xf numFmtId="0" fontId="41" fillId="0" borderId="1" xfId="0" applyFont="1" applyFill="1" applyBorder="1" applyAlignment="1">
      <alignment horizontal="center" vertical="top"/>
    </xf>
    <xf numFmtId="0" fontId="36" fillId="0" borderId="1" xfId="0" applyFont="1" applyFill="1" applyBorder="1" applyAlignment="1">
      <alignment horizontal="center" vertical="top"/>
    </xf>
    <xf numFmtId="0" fontId="41" fillId="0" borderId="5" xfId="0" applyFont="1" applyFill="1" applyBorder="1" applyAlignment="1">
      <alignment horizontal="center" vertical="top"/>
    </xf>
    <xf numFmtId="165" fontId="40" fillId="0" borderId="1" xfId="0" applyNumberFormat="1" applyFont="1" applyFill="1" applyBorder="1" applyAlignment="1">
      <alignment horizontal="right" vertical="top" wrapText="1"/>
    </xf>
    <xf numFmtId="164" fontId="43" fillId="0" borderId="1" xfId="0" applyNumberFormat="1" applyFont="1" applyFill="1" applyBorder="1" applyAlignment="1">
      <alignment horizontal="center" vertical="top"/>
    </xf>
    <xf numFmtId="165" fontId="43" fillId="0" borderId="1" xfId="0" applyNumberFormat="1" applyFont="1" applyFill="1" applyBorder="1" applyAlignment="1">
      <alignment vertical="top" wrapText="1"/>
    </xf>
    <xf numFmtId="165" fontId="41" fillId="0" borderId="1" xfId="0" applyNumberFormat="1" applyFont="1" applyFill="1" applyBorder="1" applyAlignment="1">
      <alignment horizontal="right" vertical="top" wrapText="1"/>
    </xf>
    <xf numFmtId="165" fontId="44" fillId="0" borderId="1" xfId="0" applyNumberFormat="1" applyFont="1" applyFill="1" applyBorder="1" applyAlignment="1">
      <alignment vertical="top" wrapText="1"/>
    </xf>
    <xf numFmtId="165" fontId="45" fillId="0" borderId="1" xfId="0" applyNumberFormat="1" applyFont="1" applyFill="1" applyBorder="1" applyAlignment="1">
      <alignment vertical="top" wrapText="1"/>
    </xf>
    <xf numFmtId="164" fontId="46" fillId="0" borderId="1" xfId="0" applyNumberFormat="1" applyFont="1" applyFill="1" applyBorder="1" applyAlignment="1">
      <alignment horizontal="center" vertical="top"/>
    </xf>
    <xf numFmtId="165" fontId="46" fillId="0" borderId="1" xfId="0" applyNumberFormat="1" applyFont="1" applyFill="1" applyBorder="1" applyAlignment="1">
      <alignment vertical="top" wrapText="1"/>
    </xf>
    <xf numFmtId="164" fontId="46" fillId="0" borderId="1" xfId="0" applyNumberFormat="1" applyFont="1" applyFill="1" applyBorder="1" applyAlignment="1">
      <alignment horizontal="center" vertical="top" wrapText="1"/>
    </xf>
    <xf numFmtId="164" fontId="43" fillId="0" borderId="1" xfId="0" applyNumberFormat="1" applyFont="1" applyFill="1" applyBorder="1" applyAlignment="1">
      <alignment horizontal="center" vertical="top" wrapText="1"/>
    </xf>
    <xf numFmtId="165" fontId="47" fillId="0" borderId="1" xfId="0" applyNumberFormat="1" applyFont="1" applyFill="1" applyBorder="1" applyAlignment="1">
      <alignment vertical="top" wrapText="1"/>
    </xf>
    <xf numFmtId="0" fontId="44" fillId="0" borderId="1" xfId="0" applyFont="1" applyFill="1" applyBorder="1" applyAlignment="1">
      <alignment horizontal="center" vertical="top"/>
    </xf>
    <xf numFmtId="165" fontId="48" fillId="0" borderId="1" xfId="0" applyNumberFormat="1" applyFont="1" applyFill="1" applyBorder="1" applyAlignment="1">
      <alignment vertical="top" wrapText="1"/>
    </xf>
    <xf numFmtId="0" fontId="42" fillId="0" borderId="1" xfId="0" applyFont="1" applyFill="1" applyBorder="1" applyAlignment="1">
      <alignment horizontal="center" vertical="top" wrapText="1"/>
    </xf>
    <xf numFmtId="0" fontId="41" fillId="0" borderId="3" xfId="0" applyFont="1" applyFill="1" applyBorder="1" applyAlignment="1">
      <alignment horizontal="center" vertical="top"/>
    </xf>
    <xf numFmtId="0" fontId="41" fillId="0" borderId="3" xfId="0" applyFont="1" applyFill="1" applyBorder="1" applyAlignment="1">
      <alignment horizontal="center" vertical="top" wrapText="1"/>
    </xf>
    <xf numFmtId="165" fontId="49" fillId="0" borderId="1" xfId="0" applyNumberFormat="1" applyFont="1" applyFill="1" applyBorder="1" applyAlignment="1">
      <alignment vertical="top"/>
    </xf>
    <xf numFmtId="165" fontId="42" fillId="0" borderId="1" xfId="0" applyNumberFormat="1" applyFont="1" applyFill="1" applyBorder="1" applyAlignment="1">
      <alignment vertical="top"/>
    </xf>
    <xf numFmtId="165" fontId="48" fillId="0" borderId="1" xfId="0" applyNumberFormat="1" applyFont="1" applyFill="1" applyBorder="1" applyAlignment="1">
      <alignment vertical="top"/>
    </xf>
    <xf numFmtId="0" fontId="41" fillId="0" borderId="1" xfId="0" applyFont="1" applyFill="1" applyBorder="1" applyAlignment="1">
      <alignment horizontal="center" vertical="top" wrapText="1"/>
    </xf>
    <xf numFmtId="0" fontId="41" fillId="0" borderId="1" xfId="0" applyFont="1" applyFill="1" applyBorder="1" applyAlignment="1">
      <alignment vertical="top" wrapText="1"/>
    </xf>
    <xf numFmtId="165" fontId="41" fillId="0" borderId="1" xfId="0" applyNumberFormat="1" applyFont="1" applyFill="1" applyBorder="1" applyAlignment="1" applyProtection="1">
      <alignment vertical="top"/>
      <protection locked="0"/>
    </xf>
    <xf numFmtId="0" fontId="41" fillId="0" borderId="4" xfId="0" applyFont="1" applyFill="1" applyBorder="1" applyAlignment="1">
      <alignment horizontal="center" vertical="top" wrapText="1"/>
    </xf>
    <xf numFmtId="165" fontId="49" fillId="0" borderId="1" xfId="0" applyNumberFormat="1" applyFont="1" applyFill="1" applyBorder="1" applyAlignment="1" applyProtection="1">
      <alignment vertical="top"/>
      <protection locked="0"/>
    </xf>
    <xf numFmtId="165" fontId="50" fillId="0" borderId="1" xfId="0" applyNumberFormat="1" applyFont="1" applyFill="1" applyBorder="1" applyAlignment="1">
      <alignment vertical="top"/>
    </xf>
    <xf numFmtId="0" fontId="49" fillId="0" borderId="5" xfId="0" applyFont="1" applyFill="1" applyBorder="1" applyAlignment="1">
      <alignment horizontal="center" vertical="top"/>
    </xf>
    <xf numFmtId="0" fontId="49" fillId="0" borderId="3" xfId="0" applyFont="1" applyFill="1" applyBorder="1" applyAlignment="1">
      <alignment horizontal="center" vertical="top"/>
    </xf>
    <xf numFmtId="0" fontId="41" fillId="0" borderId="4" xfId="0" applyFont="1" applyFill="1" applyBorder="1" applyAlignment="1">
      <alignment horizontal="center" vertical="top"/>
    </xf>
    <xf numFmtId="0" fontId="42" fillId="0" borderId="1" xfId="0" applyFont="1" applyFill="1" applyBorder="1" applyAlignment="1">
      <alignment horizontal="center" vertical="top"/>
    </xf>
    <xf numFmtId="165" fontId="48" fillId="0" borderId="1" xfId="0" applyNumberFormat="1" applyFont="1" applyFill="1" applyBorder="1" applyAlignment="1">
      <alignment horizontal="right" vertical="top"/>
    </xf>
    <xf numFmtId="165" fontId="41" fillId="0" borderId="1" xfId="0" applyNumberFormat="1" applyFont="1" applyFill="1" applyBorder="1" applyAlignment="1">
      <alignment horizontal="right" vertical="top"/>
    </xf>
    <xf numFmtId="165" fontId="49" fillId="0" borderId="1" xfId="0" applyNumberFormat="1" applyFont="1" applyFill="1" applyBorder="1" applyAlignment="1">
      <alignment horizontal="right" vertical="top"/>
    </xf>
    <xf numFmtId="0" fontId="40" fillId="0" borderId="3" xfId="0" applyFont="1" applyFill="1" applyBorder="1" applyAlignment="1">
      <alignment horizontal="center" vertical="top"/>
    </xf>
    <xf numFmtId="165" fontId="45" fillId="0" borderId="1" xfId="0" applyNumberFormat="1" applyFont="1" applyFill="1" applyBorder="1" applyAlignment="1">
      <alignment vertical="top"/>
    </xf>
    <xf numFmtId="49" fontId="36" fillId="0" borderId="1" xfId="0" applyNumberFormat="1" applyFont="1" applyFill="1" applyBorder="1" applyAlignment="1">
      <alignment horizontal="center" vertical="top"/>
    </xf>
    <xf numFmtId="0" fontId="49" fillId="0" borderId="1" xfId="0" applyFont="1" applyFill="1" applyBorder="1" applyAlignment="1">
      <alignment horizontal="center" vertical="top"/>
    </xf>
    <xf numFmtId="0" fontId="45" fillId="0" borderId="1" xfId="0" applyFont="1" applyFill="1" applyBorder="1" applyAlignment="1">
      <alignment horizontal="center" vertical="top"/>
    </xf>
    <xf numFmtId="0" fontId="44" fillId="0" borderId="1" xfId="0" applyFont="1" applyFill="1" applyBorder="1" applyAlignment="1">
      <alignment horizontal="center" vertical="top" wrapText="1"/>
    </xf>
    <xf numFmtId="165" fontId="40" fillId="0" borderId="1" xfId="0" applyNumberFormat="1" applyFont="1" applyFill="1" applyBorder="1" applyAlignment="1">
      <alignment vertical="center"/>
    </xf>
    <xf numFmtId="165" fontId="49" fillId="0" borderId="4" xfId="0" applyNumberFormat="1" applyFont="1" applyFill="1" applyBorder="1" applyAlignment="1">
      <alignment vertical="top"/>
    </xf>
    <xf numFmtId="0" fontId="35" fillId="0" borderId="0" xfId="0" applyFont="1" applyFill="1" applyBorder="1" applyAlignment="1">
      <alignment horizontal="center" vertical="top" wrapText="1"/>
    </xf>
    <xf numFmtId="0" fontId="0" fillId="0" borderId="0" xfId="0" applyBorder="1" applyAlignment="1">
      <alignment horizontal="center"/>
    </xf>
    <xf numFmtId="164" fontId="40" fillId="0" borderId="3" xfId="0" applyNumberFormat="1" applyFont="1" applyFill="1" applyBorder="1" applyAlignment="1">
      <alignment horizontal="center" vertical="top" wrapText="1"/>
    </xf>
    <xf numFmtId="165" fontId="40" fillId="0" borderId="3" xfId="0" applyNumberFormat="1" applyFont="1" applyFill="1" applyBorder="1" applyAlignment="1">
      <alignment vertical="top" wrapText="1"/>
    </xf>
    <xf numFmtId="0" fontId="33" fillId="0" borderId="0" xfId="0" applyFont="1" applyFill="1" applyBorder="1" applyAlignment="1" applyProtection="1">
      <alignment horizontal="center"/>
      <protection locked="0"/>
    </xf>
    <xf numFmtId="0" fontId="34" fillId="0" borderId="0" xfId="0" applyFont="1" applyFill="1" applyBorder="1" applyAlignment="1" applyProtection="1">
      <alignment horizontal="center" vertical="center"/>
      <protection locked="0"/>
    </xf>
    <xf numFmtId="165" fontId="33" fillId="0" borderId="0" xfId="0" applyNumberFormat="1" applyFont="1" applyFill="1" applyBorder="1" applyProtection="1">
      <protection locked="0"/>
    </xf>
    <xf numFmtId="0" fontId="46" fillId="0" borderId="1" xfId="0" applyFont="1" applyFill="1" applyBorder="1" applyAlignment="1">
      <alignment vertical="top" wrapText="1"/>
    </xf>
    <xf numFmtId="0" fontId="42" fillId="0" borderId="1" xfId="0" applyFont="1" applyFill="1" applyBorder="1" applyAlignment="1">
      <alignment vertical="top" wrapText="1"/>
    </xf>
    <xf numFmtId="0" fontId="46" fillId="0" borderId="1" xfId="0" applyFont="1" applyFill="1" applyBorder="1" applyAlignment="1">
      <alignment horizontal="center" vertical="top" wrapText="1"/>
    </xf>
    <xf numFmtId="0" fontId="49" fillId="0" borderId="6" xfId="0" applyFont="1" applyFill="1" applyBorder="1" applyAlignment="1">
      <alignment horizontal="center" vertical="top"/>
    </xf>
    <xf numFmtId="0" fontId="49" fillId="0" borderId="4" xfId="0" applyFont="1" applyFill="1" applyBorder="1" applyAlignment="1">
      <alignment horizontal="center" vertical="top"/>
    </xf>
    <xf numFmtId="164" fontId="40" fillId="0" borderId="3" xfId="0" applyNumberFormat="1" applyFont="1" applyFill="1" applyBorder="1" applyAlignment="1">
      <alignment vertical="top" wrapText="1" shrinkToFit="1"/>
    </xf>
    <xf numFmtId="164" fontId="41" fillId="0" borderId="1" xfId="0" applyNumberFormat="1" applyFont="1" applyFill="1" applyBorder="1" applyAlignment="1">
      <alignment vertical="top" wrapText="1" shrinkToFit="1"/>
    </xf>
    <xf numFmtId="164" fontId="40" fillId="0" borderId="1" xfId="0" applyNumberFormat="1" applyFont="1" applyFill="1" applyBorder="1" applyAlignment="1">
      <alignment vertical="top" wrapText="1" shrinkToFit="1"/>
    </xf>
    <xf numFmtId="164" fontId="42" fillId="0" borderId="1" xfId="0" applyNumberFormat="1" applyFont="1" applyFill="1" applyBorder="1" applyAlignment="1">
      <alignment vertical="top" wrapText="1"/>
    </xf>
    <xf numFmtId="0" fontId="40" fillId="0" borderId="1" xfId="0" applyFont="1" applyFill="1" applyBorder="1" applyAlignment="1">
      <alignment vertical="top" wrapText="1" shrinkToFit="1"/>
    </xf>
    <xf numFmtId="0" fontId="41" fillId="0" borderId="1" xfId="0" applyFont="1" applyFill="1" applyBorder="1" applyAlignment="1">
      <alignment vertical="top" wrapText="1" shrinkToFit="1"/>
    </xf>
    <xf numFmtId="164" fontId="43" fillId="0" borderId="1" xfId="0" applyNumberFormat="1" applyFont="1" applyFill="1" applyBorder="1" applyAlignment="1">
      <alignment vertical="top" wrapText="1" shrinkToFit="1"/>
    </xf>
    <xf numFmtId="164" fontId="41" fillId="0" borderId="1" xfId="0" applyNumberFormat="1" applyFont="1" applyFill="1" applyBorder="1" applyAlignment="1">
      <alignment vertical="top" wrapText="1"/>
    </xf>
    <xf numFmtId="164" fontId="46" fillId="0" borderId="1" xfId="0" applyNumberFormat="1" applyFont="1" applyFill="1" applyBorder="1" applyAlignment="1">
      <alignment vertical="top" wrapText="1" shrinkToFit="1"/>
    </xf>
    <xf numFmtId="0" fontId="44" fillId="0" borderId="1" xfId="0" applyFont="1" applyFill="1" applyBorder="1" applyAlignment="1">
      <alignment vertical="top" wrapText="1" shrinkToFit="1"/>
    </xf>
    <xf numFmtId="0" fontId="36" fillId="0" borderId="1" xfId="0" applyFont="1" applyFill="1" applyBorder="1" applyAlignment="1">
      <alignment vertical="top" wrapText="1"/>
    </xf>
    <xf numFmtId="0" fontId="42" fillId="0" borderId="1" xfId="0" applyFont="1" applyFill="1" applyBorder="1" applyAlignment="1">
      <alignment vertical="top" wrapText="1" shrinkToFit="1"/>
    </xf>
    <xf numFmtId="0" fontId="41" fillId="0" borderId="4" xfId="0" applyFont="1" applyFill="1" applyBorder="1" applyAlignment="1">
      <alignment vertical="top" wrapText="1" shrinkToFit="1"/>
    </xf>
    <xf numFmtId="0" fontId="41" fillId="0" borderId="2" xfId="0" applyFont="1" applyFill="1" applyBorder="1" applyAlignment="1">
      <alignment vertical="top" wrapText="1" shrinkToFit="1"/>
    </xf>
    <xf numFmtId="0" fontId="42" fillId="0" borderId="2" xfId="0" applyFont="1" applyFill="1" applyBorder="1" applyAlignment="1">
      <alignment vertical="top" wrapText="1" shrinkToFit="1"/>
    </xf>
    <xf numFmtId="0" fontId="45" fillId="0" borderId="1" xfId="0" applyFont="1" applyFill="1" applyBorder="1" applyAlignment="1">
      <alignment vertical="top" wrapText="1" shrinkToFit="1"/>
    </xf>
    <xf numFmtId="0" fontId="36" fillId="0" borderId="1" xfId="0" applyNumberFormat="1" applyFont="1" applyFill="1" applyBorder="1" applyAlignment="1">
      <alignment vertical="top" wrapText="1"/>
    </xf>
    <xf numFmtId="0" fontId="41" fillId="0" borderId="1" xfId="2" applyFont="1" applyFill="1" applyBorder="1" applyAlignment="1">
      <alignment vertical="top" wrapText="1"/>
    </xf>
    <xf numFmtId="0" fontId="51" fillId="0" borderId="1" xfId="0" applyFont="1" applyFill="1" applyBorder="1" applyAlignment="1">
      <alignment vertical="top" wrapText="1"/>
    </xf>
    <xf numFmtId="164" fontId="41" fillId="0" borderId="2" xfId="0" applyNumberFormat="1" applyFont="1" applyFill="1" applyBorder="1" applyAlignment="1">
      <alignment vertical="top" wrapText="1" shrinkToFit="1"/>
    </xf>
    <xf numFmtId="0" fontId="36" fillId="0" borderId="2" xfId="0" applyNumberFormat="1" applyFont="1" applyFill="1" applyBorder="1" applyAlignment="1">
      <alignment vertical="top" wrapText="1"/>
    </xf>
    <xf numFmtId="49" fontId="51" fillId="0" borderId="2" xfId="3" quotePrefix="1" applyNumberFormat="1" applyFont="1" applyFill="1" applyBorder="1" applyAlignment="1">
      <alignment vertical="top" wrapText="1"/>
    </xf>
    <xf numFmtId="0" fontId="41" fillId="0" borderId="2" xfId="0" applyFont="1" applyFill="1" applyBorder="1" applyAlignment="1">
      <alignment vertical="top" wrapText="1"/>
    </xf>
    <xf numFmtId="0" fontId="42" fillId="0" borderId="2" xfId="0" applyFont="1" applyFill="1" applyBorder="1" applyAlignment="1">
      <alignment vertical="top" wrapText="1"/>
    </xf>
    <xf numFmtId="0" fontId="40" fillId="0" borderId="1" xfId="0" applyFont="1" applyFill="1" applyBorder="1" applyAlignment="1">
      <alignment vertical="center" wrapText="1" shrinkToFi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9" fillId="0" borderId="1" xfId="0" applyFont="1" applyFill="1" applyBorder="1" applyAlignment="1" applyProtection="1">
      <alignment horizontal="center" vertical="center"/>
      <protection locked="0"/>
    </xf>
    <xf numFmtId="0" fontId="0" fillId="0" borderId="1" xfId="0" applyFont="1" applyBorder="1" applyAlignment="1"/>
    <xf numFmtId="0" fontId="38" fillId="0" borderId="0" xfId="0" applyFont="1" applyFill="1" applyBorder="1" applyAlignment="1" applyProtection="1">
      <alignment horizontal="center" wrapText="1"/>
      <protection locked="0"/>
    </xf>
    <xf numFmtId="0" fontId="0" fillId="0" borderId="0" xfId="0" applyBorder="1" applyAlignment="1" applyProtection="1">
      <alignment wrapText="1"/>
      <protection locked="0"/>
    </xf>
    <xf numFmtId="0" fontId="33" fillId="0" borderId="0" xfId="0" applyFont="1" applyFill="1" applyBorder="1" applyAlignment="1" applyProtection="1">
      <alignment horizontal="center"/>
      <protection locked="0"/>
    </xf>
    <xf numFmtId="0" fontId="0" fillId="0" borderId="0" xfId="0" applyBorder="1" applyAlignment="1" applyProtection="1">
      <protection locked="0"/>
    </xf>
    <xf numFmtId="0" fontId="36" fillId="0" borderId="0" xfId="0" applyFont="1" applyFill="1" applyBorder="1" applyAlignment="1" applyProtection="1">
      <alignment horizontal="left" vertical="top" wrapText="1"/>
      <protection locked="0"/>
    </xf>
    <xf numFmtId="0" fontId="52" fillId="0" borderId="0" xfId="0" applyFont="1" applyBorder="1" applyAlignment="1" applyProtection="1">
      <alignment horizontal="left"/>
      <protection locked="0"/>
    </xf>
    <xf numFmtId="0" fontId="49" fillId="0" borderId="3" xfId="0" applyFont="1" applyFill="1" applyBorder="1" applyAlignment="1">
      <alignment horizontal="center" vertical="top"/>
    </xf>
    <xf numFmtId="0" fontId="49" fillId="0" borderId="1" xfId="0" applyFont="1" applyFill="1" applyBorder="1" applyAlignment="1">
      <alignment horizontal="center" vertical="top"/>
    </xf>
    <xf numFmtId="0" fontId="41" fillId="0" borderId="1" xfId="0" applyFont="1" applyFill="1" applyBorder="1" applyAlignment="1">
      <alignment horizontal="center" vertical="top" wrapText="1"/>
    </xf>
    <xf numFmtId="0" fontId="0" fillId="0" borderId="0" xfId="0" applyBorder="1" applyAlignment="1" applyProtection="1">
      <alignment horizontal="center"/>
      <protection locked="0"/>
    </xf>
    <xf numFmtId="0" fontId="41" fillId="0" borderId="0" xfId="0" applyFont="1" applyBorder="1" applyAlignment="1" applyProtection="1">
      <alignment horizontal="left"/>
      <protection locked="0"/>
    </xf>
    <xf numFmtId="0" fontId="3" fillId="0" borderId="1" xfId="0" applyFont="1" applyBorder="1" applyAlignment="1">
      <alignment horizontal="center" vertical="center" wrapText="1"/>
    </xf>
    <xf numFmtId="0" fontId="0" fillId="0" borderId="1" xfId="0" applyBorder="1" applyAlignment="1">
      <alignment horizontal="center"/>
    </xf>
  </cellXfs>
  <cellStyles count="19">
    <cellStyle name="Гиперссылка" xfId="2" builtinId="8"/>
    <cellStyle name="Обычный" xfId="0" builtinId="0"/>
    <cellStyle name="Обычный 2" xfId="3"/>
    <cellStyle name="Обычный 3" xfId="1"/>
    <cellStyle name="㼿‿‿㼿㼿㼿?" xfId="4"/>
    <cellStyle name="㼿㼿" xfId="8"/>
    <cellStyle name="㼿㼿 " xfId="5"/>
    <cellStyle name="㼿㼿?" xfId="6"/>
    <cellStyle name="㼿㼿‿㼿㼿㼿㼿㼿㼿㼿" xfId="17"/>
    <cellStyle name="㼿㼿㼿" xfId="13"/>
    <cellStyle name="㼿㼿㼿?" xfId="18"/>
    <cellStyle name="㼿㼿㼿㼿" xfId="10"/>
    <cellStyle name="㼿㼿㼿㼿?" xfId="14"/>
    <cellStyle name="㼿㼿㼿㼿‿?" xfId="7"/>
    <cellStyle name="㼿㼿㼿㼿‿㼿㼿㼿" xfId="16"/>
    <cellStyle name="㼿㼿㼿㼿㼿" xfId="15"/>
    <cellStyle name="㼿㼿㼿㼿㼿?" xfId="11"/>
    <cellStyle name="㼿㼿㼿㼿㼿‿㼿㼿㼿" xfId="9"/>
    <cellStyle name="㼿㼿㼿㼿㼿㼿?"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159F4D698321D8142555EA3378C3A362D8D452E74CC253F703EBDC8E35A3B75FDC3C22B63FC36C1D89DC2DDC35EEW4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5"/>
  <sheetViews>
    <sheetView tabSelected="1" zoomScale="80" zoomScaleNormal="80" workbookViewId="0">
      <selection activeCell="B4" sqref="B4:F4"/>
    </sheetView>
  </sheetViews>
  <sheetFormatPr defaultRowHeight="20.25" x14ac:dyDescent="0.3"/>
  <cols>
    <col min="1" max="1" width="9" style="33"/>
    <col min="2" max="2" width="23.5703125" style="46" customWidth="1"/>
    <col min="3" max="3" width="25.7109375" style="8" customWidth="1"/>
    <col min="4" max="4" width="15.5703125" style="2" customWidth="1"/>
    <col min="5" max="5" width="15.28515625" style="29" customWidth="1"/>
    <col min="6" max="6" width="14.85546875" style="29" customWidth="1"/>
    <col min="7" max="7" width="11.85546875" style="1" customWidth="1"/>
    <col min="8" max="8" width="20.42578125" style="1" customWidth="1"/>
    <col min="9" max="9" width="20" style="1" customWidth="1"/>
    <col min="10" max="246" width="9.140625" style="1"/>
    <col min="247" max="247" width="27.5703125" style="1" customWidth="1"/>
    <col min="248" max="248" width="55.5703125" style="1" customWidth="1"/>
    <col min="249" max="249" width="16.140625" style="1" customWidth="1"/>
    <col min="250" max="251" width="13.42578125" style="1" customWidth="1"/>
    <col min="252" max="252" width="12.7109375" style="1" customWidth="1"/>
    <col min="253" max="254" width="11.5703125" style="1" customWidth="1"/>
    <col min="255" max="255" width="13.140625" style="1" customWidth="1"/>
    <col min="256" max="256" width="11.140625" style="1" customWidth="1"/>
    <col min="257" max="257" width="13.140625" style="1" customWidth="1"/>
    <col min="258" max="258" width="10.42578125" style="1" customWidth="1"/>
    <col min="259" max="502" width="9.140625" style="1"/>
    <col min="503" max="503" width="27.5703125" style="1" customWidth="1"/>
    <col min="504" max="504" width="55.5703125" style="1" customWidth="1"/>
    <col min="505" max="505" width="16.140625" style="1" customWidth="1"/>
    <col min="506" max="507" width="13.42578125" style="1" customWidth="1"/>
    <col min="508" max="508" width="12.7109375" style="1" customWidth="1"/>
    <col min="509" max="510" width="11.5703125" style="1" customWidth="1"/>
    <col min="511" max="511" width="13.140625" style="1" customWidth="1"/>
    <col min="512" max="512" width="11.140625" style="1" customWidth="1"/>
    <col min="513" max="513" width="13.140625" style="1" customWidth="1"/>
    <col min="514" max="514" width="10.42578125" style="1" customWidth="1"/>
    <col min="515" max="758" width="9.140625" style="1"/>
    <col min="759" max="759" width="27.5703125" style="1" customWidth="1"/>
    <col min="760" max="760" width="55.5703125" style="1" customWidth="1"/>
    <col min="761" max="761" width="16.140625" style="1" customWidth="1"/>
    <col min="762" max="763" width="13.42578125" style="1" customWidth="1"/>
    <col min="764" max="764" width="12.7109375" style="1" customWidth="1"/>
    <col min="765" max="766" width="11.5703125" style="1" customWidth="1"/>
    <col min="767" max="767" width="13.140625" style="1" customWidth="1"/>
    <col min="768" max="768" width="11.140625" style="1" customWidth="1"/>
    <col min="769" max="769" width="13.140625" style="1" customWidth="1"/>
    <col min="770" max="770" width="10.42578125" style="1" customWidth="1"/>
    <col min="771" max="1014" width="9.140625" style="1"/>
    <col min="1015" max="1015" width="27.5703125" style="1" customWidth="1"/>
    <col min="1016" max="1016" width="55.5703125" style="1" customWidth="1"/>
    <col min="1017" max="1017" width="16.140625" style="1" customWidth="1"/>
    <col min="1018" max="1019" width="13.42578125" style="1" customWidth="1"/>
    <col min="1020" max="1020" width="12.7109375" style="1" customWidth="1"/>
    <col min="1021" max="1022" width="11.5703125" style="1" customWidth="1"/>
    <col min="1023" max="1023" width="13.140625" style="1" customWidth="1"/>
    <col min="1024" max="1024" width="11.140625" style="1" customWidth="1"/>
    <col min="1025" max="1025" width="13.140625" style="1" customWidth="1"/>
    <col min="1026" max="1026" width="10.42578125" style="1" customWidth="1"/>
    <col min="1027" max="1270" width="9.140625" style="1"/>
    <col min="1271" max="1271" width="27.5703125" style="1" customWidth="1"/>
    <col min="1272" max="1272" width="55.5703125" style="1" customWidth="1"/>
    <col min="1273" max="1273" width="16.140625" style="1" customWidth="1"/>
    <col min="1274" max="1275" width="13.42578125" style="1" customWidth="1"/>
    <col min="1276" max="1276" width="12.7109375" style="1" customWidth="1"/>
    <col min="1277" max="1278" width="11.5703125" style="1" customWidth="1"/>
    <col min="1279" max="1279" width="13.140625" style="1" customWidth="1"/>
    <col min="1280" max="1280" width="11.140625" style="1" customWidth="1"/>
    <col min="1281" max="1281" width="13.140625" style="1" customWidth="1"/>
    <col min="1282" max="1282" width="10.42578125" style="1" customWidth="1"/>
    <col min="1283" max="1526" width="9.140625" style="1"/>
    <col min="1527" max="1527" width="27.5703125" style="1" customWidth="1"/>
    <col min="1528" max="1528" width="55.5703125" style="1" customWidth="1"/>
    <col min="1529" max="1529" width="16.140625" style="1" customWidth="1"/>
    <col min="1530" max="1531" width="13.42578125" style="1" customWidth="1"/>
    <col min="1532" max="1532" width="12.7109375" style="1" customWidth="1"/>
    <col min="1533" max="1534" width="11.5703125" style="1" customWidth="1"/>
    <col min="1535" max="1535" width="13.140625" style="1" customWidth="1"/>
    <col min="1536" max="1536" width="11.140625" style="1" customWidth="1"/>
    <col min="1537" max="1537" width="13.140625" style="1" customWidth="1"/>
    <col min="1538" max="1538" width="10.42578125" style="1" customWidth="1"/>
    <col min="1539" max="1782" width="9.140625" style="1"/>
    <col min="1783" max="1783" width="27.5703125" style="1" customWidth="1"/>
    <col min="1784" max="1784" width="55.5703125" style="1" customWidth="1"/>
    <col min="1785" max="1785" width="16.140625" style="1" customWidth="1"/>
    <col min="1786" max="1787" width="13.42578125" style="1" customWidth="1"/>
    <col min="1788" max="1788" width="12.7109375" style="1" customWidth="1"/>
    <col min="1789" max="1790" width="11.5703125" style="1" customWidth="1"/>
    <col min="1791" max="1791" width="13.140625" style="1" customWidth="1"/>
    <col min="1792" max="1792" width="11.140625" style="1" customWidth="1"/>
    <col min="1793" max="1793" width="13.140625" style="1" customWidth="1"/>
    <col min="1794" max="1794" width="10.42578125" style="1" customWidth="1"/>
    <col min="1795" max="2038" width="9.140625" style="1"/>
    <col min="2039" max="2039" width="27.5703125" style="1" customWidth="1"/>
    <col min="2040" max="2040" width="55.5703125" style="1" customWidth="1"/>
    <col min="2041" max="2041" width="16.140625" style="1" customWidth="1"/>
    <col min="2042" max="2043" width="13.42578125" style="1" customWidth="1"/>
    <col min="2044" max="2044" width="12.7109375" style="1" customWidth="1"/>
    <col min="2045" max="2046" width="11.5703125" style="1" customWidth="1"/>
    <col min="2047" max="2047" width="13.140625" style="1" customWidth="1"/>
    <col min="2048" max="2048" width="11.140625" style="1" customWidth="1"/>
    <col min="2049" max="2049" width="13.140625" style="1" customWidth="1"/>
    <col min="2050" max="2050" width="10.42578125" style="1" customWidth="1"/>
    <col min="2051" max="2294" width="9.140625" style="1"/>
    <col min="2295" max="2295" width="27.5703125" style="1" customWidth="1"/>
    <col min="2296" max="2296" width="55.5703125" style="1" customWidth="1"/>
    <col min="2297" max="2297" width="16.140625" style="1" customWidth="1"/>
    <col min="2298" max="2299" width="13.42578125" style="1" customWidth="1"/>
    <col min="2300" max="2300" width="12.7109375" style="1" customWidth="1"/>
    <col min="2301" max="2302" width="11.5703125" style="1" customWidth="1"/>
    <col min="2303" max="2303" width="13.140625" style="1" customWidth="1"/>
    <col min="2304" max="2304" width="11.140625" style="1" customWidth="1"/>
    <col min="2305" max="2305" width="13.140625" style="1" customWidth="1"/>
    <col min="2306" max="2306" width="10.42578125" style="1" customWidth="1"/>
    <col min="2307" max="2550" width="9.140625" style="1"/>
    <col min="2551" max="2551" width="27.5703125" style="1" customWidth="1"/>
    <col min="2552" max="2552" width="55.5703125" style="1" customWidth="1"/>
    <col min="2553" max="2553" width="16.140625" style="1" customWidth="1"/>
    <col min="2554" max="2555" width="13.42578125" style="1" customWidth="1"/>
    <col min="2556" max="2556" width="12.7109375" style="1" customWidth="1"/>
    <col min="2557" max="2558" width="11.5703125" style="1" customWidth="1"/>
    <col min="2559" max="2559" width="13.140625" style="1" customWidth="1"/>
    <col min="2560" max="2560" width="11.140625" style="1" customWidth="1"/>
    <col min="2561" max="2561" width="13.140625" style="1" customWidth="1"/>
    <col min="2562" max="2562" width="10.42578125" style="1" customWidth="1"/>
    <col min="2563" max="2806" width="9.140625" style="1"/>
    <col min="2807" max="2807" width="27.5703125" style="1" customWidth="1"/>
    <col min="2808" max="2808" width="55.5703125" style="1" customWidth="1"/>
    <col min="2809" max="2809" width="16.140625" style="1" customWidth="1"/>
    <col min="2810" max="2811" width="13.42578125" style="1" customWidth="1"/>
    <col min="2812" max="2812" width="12.7109375" style="1" customWidth="1"/>
    <col min="2813" max="2814" width="11.5703125" style="1" customWidth="1"/>
    <col min="2815" max="2815" width="13.140625" style="1" customWidth="1"/>
    <col min="2816" max="2816" width="11.140625" style="1" customWidth="1"/>
    <col min="2817" max="2817" width="13.140625" style="1" customWidth="1"/>
    <col min="2818" max="2818" width="10.42578125" style="1" customWidth="1"/>
    <col min="2819" max="3062" width="9.140625" style="1"/>
    <col min="3063" max="3063" width="27.5703125" style="1" customWidth="1"/>
    <col min="3064" max="3064" width="55.5703125" style="1" customWidth="1"/>
    <col min="3065" max="3065" width="16.140625" style="1" customWidth="1"/>
    <col min="3066" max="3067" width="13.42578125" style="1" customWidth="1"/>
    <col min="3068" max="3068" width="12.7109375" style="1" customWidth="1"/>
    <col min="3069" max="3070" width="11.5703125" style="1" customWidth="1"/>
    <col min="3071" max="3071" width="13.140625" style="1" customWidth="1"/>
    <col min="3072" max="3072" width="11.140625" style="1" customWidth="1"/>
    <col min="3073" max="3073" width="13.140625" style="1" customWidth="1"/>
    <col min="3074" max="3074" width="10.42578125" style="1" customWidth="1"/>
    <col min="3075" max="3318" width="9.140625" style="1"/>
    <col min="3319" max="3319" width="27.5703125" style="1" customWidth="1"/>
    <col min="3320" max="3320" width="55.5703125" style="1" customWidth="1"/>
    <col min="3321" max="3321" width="16.140625" style="1" customWidth="1"/>
    <col min="3322" max="3323" width="13.42578125" style="1" customWidth="1"/>
    <col min="3324" max="3324" width="12.7109375" style="1" customWidth="1"/>
    <col min="3325" max="3326" width="11.5703125" style="1" customWidth="1"/>
    <col min="3327" max="3327" width="13.140625" style="1" customWidth="1"/>
    <col min="3328" max="3328" width="11.140625" style="1" customWidth="1"/>
    <col min="3329" max="3329" width="13.140625" style="1" customWidth="1"/>
    <col min="3330" max="3330" width="10.42578125" style="1" customWidth="1"/>
    <col min="3331" max="3574" width="9.140625" style="1"/>
    <col min="3575" max="3575" width="27.5703125" style="1" customWidth="1"/>
    <col min="3576" max="3576" width="55.5703125" style="1" customWidth="1"/>
    <col min="3577" max="3577" width="16.140625" style="1" customWidth="1"/>
    <col min="3578" max="3579" width="13.42578125" style="1" customWidth="1"/>
    <col min="3580" max="3580" width="12.7109375" style="1" customWidth="1"/>
    <col min="3581" max="3582" width="11.5703125" style="1" customWidth="1"/>
    <col min="3583" max="3583" width="13.140625" style="1" customWidth="1"/>
    <col min="3584" max="3584" width="11.140625" style="1" customWidth="1"/>
    <col min="3585" max="3585" width="13.140625" style="1" customWidth="1"/>
    <col min="3586" max="3586" width="10.42578125" style="1" customWidth="1"/>
    <col min="3587" max="3830" width="9.140625" style="1"/>
    <col min="3831" max="3831" width="27.5703125" style="1" customWidth="1"/>
    <col min="3832" max="3832" width="55.5703125" style="1" customWidth="1"/>
    <col min="3833" max="3833" width="16.140625" style="1" customWidth="1"/>
    <col min="3834" max="3835" width="13.42578125" style="1" customWidth="1"/>
    <col min="3836" max="3836" width="12.7109375" style="1" customWidth="1"/>
    <col min="3837" max="3838" width="11.5703125" style="1" customWidth="1"/>
    <col min="3839" max="3839" width="13.140625" style="1" customWidth="1"/>
    <col min="3840" max="3840" width="11.140625" style="1" customWidth="1"/>
    <col min="3841" max="3841" width="13.140625" style="1" customWidth="1"/>
    <col min="3842" max="3842" width="10.42578125" style="1" customWidth="1"/>
    <col min="3843" max="4086" width="9.140625" style="1"/>
    <col min="4087" max="4087" width="27.5703125" style="1" customWidth="1"/>
    <col min="4088" max="4088" width="55.5703125" style="1" customWidth="1"/>
    <col min="4089" max="4089" width="16.140625" style="1" customWidth="1"/>
    <col min="4090" max="4091" width="13.42578125" style="1" customWidth="1"/>
    <col min="4092" max="4092" width="12.7109375" style="1" customWidth="1"/>
    <col min="4093" max="4094" width="11.5703125" style="1" customWidth="1"/>
    <col min="4095" max="4095" width="13.140625" style="1" customWidth="1"/>
    <col min="4096" max="4096" width="11.140625" style="1" customWidth="1"/>
    <col min="4097" max="4097" width="13.140625" style="1" customWidth="1"/>
    <col min="4098" max="4098" width="10.42578125" style="1" customWidth="1"/>
    <col min="4099" max="4342" width="9.140625" style="1"/>
    <col min="4343" max="4343" width="27.5703125" style="1" customWidth="1"/>
    <col min="4344" max="4344" width="55.5703125" style="1" customWidth="1"/>
    <col min="4345" max="4345" width="16.140625" style="1" customWidth="1"/>
    <col min="4346" max="4347" width="13.42578125" style="1" customWidth="1"/>
    <col min="4348" max="4348" width="12.7109375" style="1" customWidth="1"/>
    <col min="4349" max="4350" width="11.5703125" style="1" customWidth="1"/>
    <col min="4351" max="4351" width="13.140625" style="1" customWidth="1"/>
    <col min="4352" max="4352" width="11.140625" style="1" customWidth="1"/>
    <col min="4353" max="4353" width="13.140625" style="1" customWidth="1"/>
    <col min="4354" max="4354" width="10.42578125" style="1" customWidth="1"/>
    <col min="4355" max="4598" width="9.140625" style="1"/>
    <col min="4599" max="4599" width="27.5703125" style="1" customWidth="1"/>
    <col min="4600" max="4600" width="55.5703125" style="1" customWidth="1"/>
    <col min="4601" max="4601" width="16.140625" style="1" customWidth="1"/>
    <col min="4602" max="4603" width="13.42578125" style="1" customWidth="1"/>
    <col min="4604" max="4604" width="12.7109375" style="1" customWidth="1"/>
    <col min="4605" max="4606" width="11.5703125" style="1" customWidth="1"/>
    <col min="4607" max="4607" width="13.140625" style="1" customWidth="1"/>
    <col min="4608" max="4608" width="11.140625" style="1" customWidth="1"/>
    <col min="4609" max="4609" width="13.140625" style="1" customWidth="1"/>
    <col min="4610" max="4610" width="10.42578125" style="1" customWidth="1"/>
    <col min="4611" max="4854" width="9.140625" style="1"/>
    <col min="4855" max="4855" width="27.5703125" style="1" customWidth="1"/>
    <col min="4856" max="4856" width="55.5703125" style="1" customWidth="1"/>
    <col min="4857" max="4857" width="16.140625" style="1" customWidth="1"/>
    <col min="4858" max="4859" width="13.42578125" style="1" customWidth="1"/>
    <col min="4860" max="4860" width="12.7109375" style="1" customWidth="1"/>
    <col min="4861" max="4862" width="11.5703125" style="1" customWidth="1"/>
    <col min="4863" max="4863" width="13.140625" style="1" customWidth="1"/>
    <col min="4864" max="4864" width="11.140625" style="1" customWidth="1"/>
    <col min="4865" max="4865" width="13.140625" style="1" customWidth="1"/>
    <col min="4866" max="4866" width="10.42578125" style="1" customWidth="1"/>
    <col min="4867" max="5110" width="9.140625" style="1"/>
    <col min="5111" max="5111" width="27.5703125" style="1" customWidth="1"/>
    <col min="5112" max="5112" width="55.5703125" style="1" customWidth="1"/>
    <col min="5113" max="5113" width="16.140625" style="1" customWidth="1"/>
    <col min="5114" max="5115" width="13.42578125" style="1" customWidth="1"/>
    <col min="5116" max="5116" width="12.7109375" style="1" customWidth="1"/>
    <col min="5117" max="5118" width="11.5703125" style="1" customWidth="1"/>
    <col min="5119" max="5119" width="13.140625" style="1" customWidth="1"/>
    <col min="5120" max="5120" width="11.140625" style="1" customWidth="1"/>
    <col min="5121" max="5121" width="13.140625" style="1" customWidth="1"/>
    <col min="5122" max="5122" width="10.42578125" style="1" customWidth="1"/>
    <col min="5123" max="5366" width="9.140625" style="1"/>
    <col min="5367" max="5367" width="27.5703125" style="1" customWidth="1"/>
    <col min="5368" max="5368" width="55.5703125" style="1" customWidth="1"/>
    <col min="5369" max="5369" width="16.140625" style="1" customWidth="1"/>
    <col min="5370" max="5371" width="13.42578125" style="1" customWidth="1"/>
    <col min="5372" max="5372" width="12.7109375" style="1" customWidth="1"/>
    <col min="5373" max="5374" width="11.5703125" style="1" customWidth="1"/>
    <col min="5375" max="5375" width="13.140625" style="1" customWidth="1"/>
    <col min="5376" max="5376" width="11.140625" style="1" customWidth="1"/>
    <col min="5377" max="5377" width="13.140625" style="1" customWidth="1"/>
    <col min="5378" max="5378" width="10.42578125" style="1" customWidth="1"/>
    <col min="5379" max="5622" width="9.140625" style="1"/>
    <col min="5623" max="5623" width="27.5703125" style="1" customWidth="1"/>
    <col min="5624" max="5624" width="55.5703125" style="1" customWidth="1"/>
    <col min="5625" max="5625" width="16.140625" style="1" customWidth="1"/>
    <col min="5626" max="5627" width="13.42578125" style="1" customWidth="1"/>
    <col min="5628" max="5628" width="12.7109375" style="1" customWidth="1"/>
    <col min="5629" max="5630" width="11.5703125" style="1" customWidth="1"/>
    <col min="5631" max="5631" width="13.140625" style="1" customWidth="1"/>
    <col min="5632" max="5632" width="11.140625" style="1" customWidth="1"/>
    <col min="5633" max="5633" width="13.140625" style="1" customWidth="1"/>
    <col min="5634" max="5634" width="10.42578125" style="1" customWidth="1"/>
    <col min="5635" max="5878" width="9.140625" style="1"/>
    <col min="5879" max="5879" width="27.5703125" style="1" customWidth="1"/>
    <col min="5880" max="5880" width="55.5703125" style="1" customWidth="1"/>
    <col min="5881" max="5881" width="16.140625" style="1" customWidth="1"/>
    <col min="5882" max="5883" width="13.42578125" style="1" customWidth="1"/>
    <col min="5884" max="5884" width="12.7109375" style="1" customWidth="1"/>
    <col min="5885" max="5886" width="11.5703125" style="1" customWidth="1"/>
    <col min="5887" max="5887" width="13.140625" style="1" customWidth="1"/>
    <col min="5888" max="5888" width="11.140625" style="1" customWidth="1"/>
    <col min="5889" max="5889" width="13.140625" style="1" customWidth="1"/>
    <col min="5890" max="5890" width="10.42578125" style="1" customWidth="1"/>
    <col min="5891" max="6134" width="9.140625" style="1"/>
    <col min="6135" max="6135" width="27.5703125" style="1" customWidth="1"/>
    <col min="6136" max="6136" width="55.5703125" style="1" customWidth="1"/>
    <col min="6137" max="6137" width="16.140625" style="1" customWidth="1"/>
    <col min="6138" max="6139" width="13.42578125" style="1" customWidth="1"/>
    <col min="6140" max="6140" width="12.7109375" style="1" customWidth="1"/>
    <col min="6141" max="6142" width="11.5703125" style="1" customWidth="1"/>
    <col min="6143" max="6143" width="13.140625" style="1" customWidth="1"/>
    <col min="6144" max="6144" width="11.140625" style="1" customWidth="1"/>
    <col min="6145" max="6145" width="13.140625" style="1" customWidth="1"/>
    <col min="6146" max="6146" width="10.42578125" style="1" customWidth="1"/>
    <col min="6147" max="6390" width="9.140625" style="1"/>
    <col min="6391" max="6391" width="27.5703125" style="1" customWidth="1"/>
    <col min="6392" max="6392" width="55.5703125" style="1" customWidth="1"/>
    <col min="6393" max="6393" width="16.140625" style="1" customWidth="1"/>
    <col min="6394" max="6395" width="13.42578125" style="1" customWidth="1"/>
    <col min="6396" max="6396" width="12.7109375" style="1" customWidth="1"/>
    <col min="6397" max="6398" width="11.5703125" style="1" customWidth="1"/>
    <col min="6399" max="6399" width="13.140625" style="1" customWidth="1"/>
    <col min="6400" max="6400" width="11.140625" style="1" customWidth="1"/>
    <col min="6401" max="6401" width="13.140625" style="1" customWidth="1"/>
    <col min="6402" max="6402" width="10.42578125" style="1" customWidth="1"/>
    <col min="6403" max="6646" width="9.140625" style="1"/>
    <col min="6647" max="6647" width="27.5703125" style="1" customWidth="1"/>
    <col min="6648" max="6648" width="55.5703125" style="1" customWidth="1"/>
    <col min="6649" max="6649" width="16.140625" style="1" customWidth="1"/>
    <col min="6650" max="6651" width="13.42578125" style="1" customWidth="1"/>
    <col min="6652" max="6652" width="12.7109375" style="1" customWidth="1"/>
    <col min="6653" max="6654" width="11.5703125" style="1" customWidth="1"/>
    <col min="6655" max="6655" width="13.140625" style="1" customWidth="1"/>
    <col min="6656" max="6656" width="11.140625" style="1" customWidth="1"/>
    <col min="6657" max="6657" width="13.140625" style="1" customWidth="1"/>
    <col min="6658" max="6658" width="10.42578125" style="1" customWidth="1"/>
    <col min="6659" max="6902" width="9.140625" style="1"/>
    <col min="6903" max="6903" width="27.5703125" style="1" customWidth="1"/>
    <col min="6904" max="6904" width="55.5703125" style="1" customWidth="1"/>
    <col min="6905" max="6905" width="16.140625" style="1" customWidth="1"/>
    <col min="6906" max="6907" width="13.42578125" style="1" customWidth="1"/>
    <col min="6908" max="6908" width="12.7109375" style="1" customWidth="1"/>
    <col min="6909" max="6910" width="11.5703125" style="1" customWidth="1"/>
    <col min="6911" max="6911" width="13.140625" style="1" customWidth="1"/>
    <col min="6912" max="6912" width="11.140625" style="1" customWidth="1"/>
    <col min="6913" max="6913" width="13.140625" style="1" customWidth="1"/>
    <col min="6914" max="6914" width="10.42578125" style="1" customWidth="1"/>
    <col min="6915" max="7158" width="9.140625" style="1"/>
    <col min="7159" max="7159" width="27.5703125" style="1" customWidth="1"/>
    <col min="7160" max="7160" width="55.5703125" style="1" customWidth="1"/>
    <col min="7161" max="7161" width="16.140625" style="1" customWidth="1"/>
    <col min="7162" max="7163" width="13.42578125" style="1" customWidth="1"/>
    <col min="7164" max="7164" width="12.7109375" style="1" customWidth="1"/>
    <col min="7165" max="7166" width="11.5703125" style="1" customWidth="1"/>
    <col min="7167" max="7167" width="13.140625" style="1" customWidth="1"/>
    <col min="7168" max="7168" width="11.140625" style="1" customWidth="1"/>
    <col min="7169" max="7169" width="13.140625" style="1" customWidth="1"/>
    <col min="7170" max="7170" width="10.42578125" style="1" customWidth="1"/>
    <col min="7171" max="7414" width="9.140625" style="1"/>
    <col min="7415" max="7415" width="27.5703125" style="1" customWidth="1"/>
    <col min="7416" max="7416" width="55.5703125" style="1" customWidth="1"/>
    <col min="7417" max="7417" width="16.140625" style="1" customWidth="1"/>
    <col min="7418" max="7419" width="13.42578125" style="1" customWidth="1"/>
    <col min="7420" max="7420" width="12.7109375" style="1" customWidth="1"/>
    <col min="7421" max="7422" width="11.5703125" style="1" customWidth="1"/>
    <col min="7423" max="7423" width="13.140625" style="1" customWidth="1"/>
    <col min="7424" max="7424" width="11.140625" style="1" customWidth="1"/>
    <col min="7425" max="7425" width="13.140625" style="1" customWidth="1"/>
    <col min="7426" max="7426" width="10.42578125" style="1" customWidth="1"/>
    <col min="7427" max="7670" width="9.140625" style="1"/>
    <col min="7671" max="7671" width="27.5703125" style="1" customWidth="1"/>
    <col min="7672" max="7672" width="55.5703125" style="1" customWidth="1"/>
    <col min="7673" max="7673" width="16.140625" style="1" customWidth="1"/>
    <col min="7674" max="7675" width="13.42578125" style="1" customWidth="1"/>
    <col min="7676" max="7676" width="12.7109375" style="1" customWidth="1"/>
    <col min="7677" max="7678" width="11.5703125" style="1" customWidth="1"/>
    <col min="7679" max="7679" width="13.140625" style="1" customWidth="1"/>
    <col min="7680" max="7680" width="11.140625" style="1" customWidth="1"/>
    <col min="7681" max="7681" width="13.140625" style="1" customWidth="1"/>
    <col min="7682" max="7682" width="10.42578125" style="1" customWidth="1"/>
    <col min="7683" max="7926" width="9.140625" style="1"/>
    <col min="7927" max="7927" width="27.5703125" style="1" customWidth="1"/>
    <col min="7928" max="7928" width="55.5703125" style="1" customWidth="1"/>
    <col min="7929" max="7929" width="16.140625" style="1" customWidth="1"/>
    <col min="7930" max="7931" width="13.42578125" style="1" customWidth="1"/>
    <col min="7932" max="7932" width="12.7109375" style="1" customWidth="1"/>
    <col min="7933" max="7934" width="11.5703125" style="1" customWidth="1"/>
    <col min="7935" max="7935" width="13.140625" style="1" customWidth="1"/>
    <col min="7936" max="7936" width="11.140625" style="1" customWidth="1"/>
    <col min="7937" max="7937" width="13.140625" style="1" customWidth="1"/>
    <col min="7938" max="7938" width="10.42578125" style="1" customWidth="1"/>
    <col min="7939" max="8182" width="9.140625" style="1"/>
    <col min="8183" max="8183" width="27.5703125" style="1" customWidth="1"/>
    <col min="8184" max="8184" width="55.5703125" style="1" customWidth="1"/>
    <col min="8185" max="8185" width="16.140625" style="1" customWidth="1"/>
    <col min="8186" max="8187" width="13.42578125" style="1" customWidth="1"/>
    <col min="8188" max="8188" width="12.7109375" style="1" customWidth="1"/>
    <col min="8189" max="8190" width="11.5703125" style="1" customWidth="1"/>
    <col min="8191" max="8191" width="13.140625" style="1" customWidth="1"/>
    <col min="8192" max="8192" width="11.140625" style="1" customWidth="1"/>
    <col min="8193" max="8193" width="13.140625" style="1" customWidth="1"/>
    <col min="8194" max="8194" width="10.42578125" style="1" customWidth="1"/>
    <col min="8195" max="8438" width="9.140625" style="1"/>
    <col min="8439" max="8439" width="27.5703125" style="1" customWidth="1"/>
    <col min="8440" max="8440" width="55.5703125" style="1" customWidth="1"/>
    <col min="8441" max="8441" width="16.140625" style="1" customWidth="1"/>
    <col min="8442" max="8443" width="13.42578125" style="1" customWidth="1"/>
    <col min="8444" max="8444" width="12.7109375" style="1" customWidth="1"/>
    <col min="8445" max="8446" width="11.5703125" style="1" customWidth="1"/>
    <col min="8447" max="8447" width="13.140625" style="1" customWidth="1"/>
    <col min="8448" max="8448" width="11.140625" style="1" customWidth="1"/>
    <col min="8449" max="8449" width="13.140625" style="1" customWidth="1"/>
    <col min="8450" max="8450" width="10.42578125" style="1" customWidth="1"/>
    <col min="8451" max="8694" width="9.140625" style="1"/>
    <col min="8695" max="8695" width="27.5703125" style="1" customWidth="1"/>
    <col min="8696" max="8696" width="55.5703125" style="1" customWidth="1"/>
    <col min="8697" max="8697" width="16.140625" style="1" customWidth="1"/>
    <col min="8698" max="8699" width="13.42578125" style="1" customWidth="1"/>
    <col min="8700" max="8700" width="12.7109375" style="1" customWidth="1"/>
    <col min="8701" max="8702" width="11.5703125" style="1" customWidth="1"/>
    <col min="8703" max="8703" width="13.140625" style="1" customWidth="1"/>
    <col min="8704" max="8704" width="11.140625" style="1" customWidth="1"/>
    <col min="8705" max="8705" width="13.140625" style="1" customWidth="1"/>
    <col min="8706" max="8706" width="10.42578125" style="1" customWidth="1"/>
    <col min="8707" max="8950" width="9.140625" style="1"/>
    <col min="8951" max="8951" width="27.5703125" style="1" customWidth="1"/>
    <col min="8952" max="8952" width="55.5703125" style="1" customWidth="1"/>
    <col min="8953" max="8953" width="16.140625" style="1" customWidth="1"/>
    <col min="8954" max="8955" width="13.42578125" style="1" customWidth="1"/>
    <col min="8956" max="8956" width="12.7109375" style="1" customWidth="1"/>
    <col min="8957" max="8958" width="11.5703125" style="1" customWidth="1"/>
    <col min="8959" max="8959" width="13.140625" style="1" customWidth="1"/>
    <col min="8960" max="8960" width="11.140625" style="1" customWidth="1"/>
    <col min="8961" max="8961" width="13.140625" style="1" customWidth="1"/>
    <col min="8962" max="8962" width="10.42578125" style="1" customWidth="1"/>
    <col min="8963" max="9206" width="9.140625" style="1"/>
    <col min="9207" max="9207" width="27.5703125" style="1" customWidth="1"/>
    <col min="9208" max="9208" width="55.5703125" style="1" customWidth="1"/>
    <col min="9209" max="9209" width="16.140625" style="1" customWidth="1"/>
    <col min="9210" max="9211" width="13.42578125" style="1" customWidth="1"/>
    <col min="9212" max="9212" width="12.7109375" style="1" customWidth="1"/>
    <col min="9213" max="9214" width="11.5703125" style="1" customWidth="1"/>
    <col min="9215" max="9215" width="13.140625" style="1" customWidth="1"/>
    <col min="9216" max="9216" width="11.140625" style="1" customWidth="1"/>
    <col min="9217" max="9217" width="13.140625" style="1" customWidth="1"/>
    <col min="9218" max="9218" width="10.42578125" style="1" customWidth="1"/>
    <col min="9219" max="9462" width="9.140625" style="1"/>
    <col min="9463" max="9463" width="27.5703125" style="1" customWidth="1"/>
    <col min="9464" max="9464" width="55.5703125" style="1" customWidth="1"/>
    <col min="9465" max="9465" width="16.140625" style="1" customWidth="1"/>
    <col min="9466" max="9467" width="13.42578125" style="1" customWidth="1"/>
    <col min="9468" max="9468" width="12.7109375" style="1" customWidth="1"/>
    <col min="9469" max="9470" width="11.5703125" style="1" customWidth="1"/>
    <col min="9471" max="9471" width="13.140625" style="1" customWidth="1"/>
    <col min="9472" max="9472" width="11.140625" style="1" customWidth="1"/>
    <col min="9473" max="9473" width="13.140625" style="1" customWidth="1"/>
    <col min="9474" max="9474" width="10.42578125" style="1" customWidth="1"/>
    <col min="9475" max="9718" width="9.140625" style="1"/>
    <col min="9719" max="9719" width="27.5703125" style="1" customWidth="1"/>
    <col min="9720" max="9720" width="55.5703125" style="1" customWidth="1"/>
    <col min="9721" max="9721" width="16.140625" style="1" customWidth="1"/>
    <col min="9722" max="9723" width="13.42578125" style="1" customWidth="1"/>
    <col min="9724" max="9724" width="12.7109375" style="1" customWidth="1"/>
    <col min="9725" max="9726" width="11.5703125" style="1" customWidth="1"/>
    <col min="9727" max="9727" width="13.140625" style="1" customWidth="1"/>
    <col min="9728" max="9728" width="11.140625" style="1" customWidth="1"/>
    <col min="9729" max="9729" width="13.140625" style="1" customWidth="1"/>
    <col min="9730" max="9730" width="10.42578125" style="1" customWidth="1"/>
    <col min="9731" max="9974" width="9.140625" style="1"/>
    <col min="9975" max="9975" width="27.5703125" style="1" customWidth="1"/>
    <col min="9976" max="9976" width="55.5703125" style="1" customWidth="1"/>
    <col min="9977" max="9977" width="16.140625" style="1" customWidth="1"/>
    <col min="9978" max="9979" width="13.42578125" style="1" customWidth="1"/>
    <col min="9980" max="9980" width="12.7109375" style="1" customWidth="1"/>
    <col min="9981" max="9982" width="11.5703125" style="1" customWidth="1"/>
    <col min="9983" max="9983" width="13.140625" style="1" customWidth="1"/>
    <col min="9984" max="9984" width="11.140625" style="1" customWidth="1"/>
    <col min="9985" max="9985" width="13.140625" style="1" customWidth="1"/>
    <col min="9986" max="9986" width="10.42578125" style="1" customWidth="1"/>
    <col min="9987" max="10230" width="9.140625" style="1"/>
    <col min="10231" max="10231" width="27.5703125" style="1" customWidth="1"/>
    <col min="10232" max="10232" width="55.5703125" style="1" customWidth="1"/>
    <col min="10233" max="10233" width="16.140625" style="1" customWidth="1"/>
    <col min="10234" max="10235" width="13.42578125" style="1" customWidth="1"/>
    <col min="10236" max="10236" width="12.7109375" style="1" customWidth="1"/>
    <col min="10237" max="10238" width="11.5703125" style="1" customWidth="1"/>
    <col min="10239" max="10239" width="13.140625" style="1" customWidth="1"/>
    <col min="10240" max="10240" width="11.140625" style="1" customWidth="1"/>
    <col min="10241" max="10241" width="13.140625" style="1" customWidth="1"/>
    <col min="10242" max="10242" width="10.42578125" style="1" customWidth="1"/>
    <col min="10243" max="10486" width="9.140625" style="1"/>
    <col min="10487" max="10487" width="27.5703125" style="1" customWidth="1"/>
    <col min="10488" max="10488" width="55.5703125" style="1" customWidth="1"/>
    <col min="10489" max="10489" width="16.140625" style="1" customWidth="1"/>
    <col min="10490" max="10491" width="13.42578125" style="1" customWidth="1"/>
    <col min="10492" max="10492" width="12.7109375" style="1" customWidth="1"/>
    <col min="10493" max="10494" width="11.5703125" style="1" customWidth="1"/>
    <col min="10495" max="10495" width="13.140625" style="1" customWidth="1"/>
    <col min="10496" max="10496" width="11.140625" style="1" customWidth="1"/>
    <col min="10497" max="10497" width="13.140625" style="1" customWidth="1"/>
    <col min="10498" max="10498" width="10.42578125" style="1" customWidth="1"/>
    <col min="10499" max="10742" width="9.140625" style="1"/>
    <col min="10743" max="10743" width="27.5703125" style="1" customWidth="1"/>
    <col min="10744" max="10744" width="55.5703125" style="1" customWidth="1"/>
    <col min="10745" max="10745" width="16.140625" style="1" customWidth="1"/>
    <col min="10746" max="10747" width="13.42578125" style="1" customWidth="1"/>
    <col min="10748" max="10748" width="12.7109375" style="1" customWidth="1"/>
    <col min="10749" max="10750" width="11.5703125" style="1" customWidth="1"/>
    <col min="10751" max="10751" width="13.140625" style="1" customWidth="1"/>
    <col min="10752" max="10752" width="11.140625" style="1" customWidth="1"/>
    <col min="10753" max="10753" width="13.140625" style="1" customWidth="1"/>
    <col min="10754" max="10754" width="10.42578125" style="1" customWidth="1"/>
    <col min="10755" max="10998" width="9.140625" style="1"/>
    <col min="10999" max="10999" width="27.5703125" style="1" customWidth="1"/>
    <col min="11000" max="11000" width="55.5703125" style="1" customWidth="1"/>
    <col min="11001" max="11001" width="16.140625" style="1" customWidth="1"/>
    <col min="11002" max="11003" width="13.42578125" style="1" customWidth="1"/>
    <col min="11004" max="11004" width="12.7109375" style="1" customWidth="1"/>
    <col min="11005" max="11006" width="11.5703125" style="1" customWidth="1"/>
    <col min="11007" max="11007" width="13.140625" style="1" customWidth="1"/>
    <col min="11008" max="11008" width="11.140625" style="1" customWidth="1"/>
    <col min="11009" max="11009" width="13.140625" style="1" customWidth="1"/>
    <col min="11010" max="11010" width="10.42578125" style="1" customWidth="1"/>
    <col min="11011" max="11254" width="9.140625" style="1"/>
    <col min="11255" max="11255" width="27.5703125" style="1" customWidth="1"/>
    <col min="11256" max="11256" width="55.5703125" style="1" customWidth="1"/>
    <col min="11257" max="11257" width="16.140625" style="1" customWidth="1"/>
    <col min="11258" max="11259" width="13.42578125" style="1" customWidth="1"/>
    <col min="11260" max="11260" width="12.7109375" style="1" customWidth="1"/>
    <col min="11261" max="11262" width="11.5703125" style="1" customWidth="1"/>
    <col min="11263" max="11263" width="13.140625" style="1" customWidth="1"/>
    <col min="11264" max="11264" width="11.140625" style="1" customWidth="1"/>
    <col min="11265" max="11265" width="13.140625" style="1" customWidth="1"/>
    <col min="11266" max="11266" width="10.42578125" style="1" customWidth="1"/>
    <col min="11267" max="11510" width="9.140625" style="1"/>
    <col min="11511" max="11511" width="27.5703125" style="1" customWidth="1"/>
    <col min="11512" max="11512" width="55.5703125" style="1" customWidth="1"/>
    <col min="11513" max="11513" width="16.140625" style="1" customWidth="1"/>
    <col min="11514" max="11515" width="13.42578125" style="1" customWidth="1"/>
    <col min="11516" max="11516" width="12.7109375" style="1" customWidth="1"/>
    <col min="11517" max="11518" width="11.5703125" style="1" customWidth="1"/>
    <col min="11519" max="11519" width="13.140625" style="1" customWidth="1"/>
    <col min="11520" max="11520" width="11.140625" style="1" customWidth="1"/>
    <col min="11521" max="11521" width="13.140625" style="1" customWidth="1"/>
    <col min="11522" max="11522" width="10.42578125" style="1" customWidth="1"/>
    <col min="11523" max="11766" width="9.140625" style="1"/>
    <col min="11767" max="11767" width="27.5703125" style="1" customWidth="1"/>
    <col min="11768" max="11768" width="55.5703125" style="1" customWidth="1"/>
    <col min="11769" max="11769" width="16.140625" style="1" customWidth="1"/>
    <col min="11770" max="11771" width="13.42578125" style="1" customWidth="1"/>
    <col min="11772" max="11772" width="12.7109375" style="1" customWidth="1"/>
    <col min="11773" max="11774" width="11.5703125" style="1" customWidth="1"/>
    <col min="11775" max="11775" width="13.140625" style="1" customWidth="1"/>
    <col min="11776" max="11776" width="11.140625" style="1" customWidth="1"/>
    <col min="11777" max="11777" width="13.140625" style="1" customWidth="1"/>
    <col min="11778" max="11778" width="10.42578125" style="1" customWidth="1"/>
    <col min="11779" max="12022" width="9.140625" style="1"/>
    <col min="12023" max="12023" width="27.5703125" style="1" customWidth="1"/>
    <col min="12024" max="12024" width="55.5703125" style="1" customWidth="1"/>
    <col min="12025" max="12025" width="16.140625" style="1" customWidth="1"/>
    <col min="12026" max="12027" width="13.42578125" style="1" customWidth="1"/>
    <col min="12028" max="12028" width="12.7109375" style="1" customWidth="1"/>
    <col min="12029" max="12030" width="11.5703125" style="1" customWidth="1"/>
    <col min="12031" max="12031" width="13.140625" style="1" customWidth="1"/>
    <col min="12032" max="12032" width="11.140625" style="1" customWidth="1"/>
    <col min="12033" max="12033" width="13.140625" style="1" customWidth="1"/>
    <col min="12034" max="12034" width="10.42578125" style="1" customWidth="1"/>
    <col min="12035" max="12278" width="9.140625" style="1"/>
    <col min="12279" max="12279" width="27.5703125" style="1" customWidth="1"/>
    <col min="12280" max="12280" width="55.5703125" style="1" customWidth="1"/>
    <col min="12281" max="12281" width="16.140625" style="1" customWidth="1"/>
    <col min="12282" max="12283" width="13.42578125" style="1" customWidth="1"/>
    <col min="12284" max="12284" width="12.7109375" style="1" customWidth="1"/>
    <col min="12285" max="12286" width="11.5703125" style="1" customWidth="1"/>
    <col min="12287" max="12287" width="13.140625" style="1" customWidth="1"/>
    <col min="12288" max="12288" width="11.140625" style="1" customWidth="1"/>
    <col min="12289" max="12289" width="13.140625" style="1" customWidth="1"/>
    <col min="12290" max="12290" width="10.42578125" style="1" customWidth="1"/>
    <col min="12291" max="12534" width="9.140625" style="1"/>
    <col min="12535" max="12535" width="27.5703125" style="1" customWidth="1"/>
    <col min="12536" max="12536" width="55.5703125" style="1" customWidth="1"/>
    <col min="12537" max="12537" width="16.140625" style="1" customWidth="1"/>
    <col min="12538" max="12539" width="13.42578125" style="1" customWidth="1"/>
    <col min="12540" max="12540" width="12.7109375" style="1" customWidth="1"/>
    <col min="12541" max="12542" width="11.5703125" style="1" customWidth="1"/>
    <col min="12543" max="12543" width="13.140625" style="1" customWidth="1"/>
    <col min="12544" max="12544" width="11.140625" style="1" customWidth="1"/>
    <col min="12545" max="12545" width="13.140625" style="1" customWidth="1"/>
    <col min="12546" max="12546" width="10.42578125" style="1" customWidth="1"/>
    <col min="12547" max="12790" width="9.140625" style="1"/>
    <col min="12791" max="12791" width="27.5703125" style="1" customWidth="1"/>
    <col min="12792" max="12792" width="55.5703125" style="1" customWidth="1"/>
    <col min="12793" max="12793" width="16.140625" style="1" customWidth="1"/>
    <col min="12794" max="12795" width="13.42578125" style="1" customWidth="1"/>
    <col min="12796" max="12796" width="12.7109375" style="1" customWidth="1"/>
    <col min="12797" max="12798" width="11.5703125" style="1" customWidth="1"/>
    <col min="12799" max="12799" width="13.140625" style="1" customWidth="1"/>
    <col min="12800" max="12800" width="11.140625" style="1" customWidth="1"/>
    <col min="12801" max="12801" width="13.140625" style="1" customWidth="1"/>
    <col min="12802" max="12802" width="10.42578125" style="1" customWidth="1"/>
    <col min="12803" max="13046" width="9.140625" style="1"/>
    <col min="13047" max="13047" width="27.5703125" style="1" customWidth="1"/>
    <col min="13048" max="13048" width="55.5703125" style="1" customWidth="1"/>
    <col min="13049" max="13049" width="16.140625" style="1" customWidth="1"/>
    <col min="13050" max="13051" width="13.42578125" style="1" customWidth="1"/>
    <col min="13052" max="13052" width="12.7109375" style="1" customWidth="1"/>
    <col min="13053" max="13054" width="11.5703125" style="1" customWidth="1"/>
    <col min="13055" max="13055" width="13.140625" style="1" customWidth="1"/>
    <col min="13056" max="13056" width="11.140625" style="1" customWidth="1"/>
    <col min="13057" max="13057" width="13.140625" style="1" customWidth="1"/>
    <col min="13058" max="13058" width="10.42578125" style="1" customWidth="1"/>
    <col min="13059" max="13302" width="9.140625" style="1"/>
    <col min="13303" max="13303" width="27.5703125" style="1" customWidth="1"/>
    <col min="13304" max="13304" width="55.5703125" style="1" customWidth="1"/>
    <col min="13305" max="13305" width="16.140625" style="1" customWidth="1"/>
    <col min="13306" max="13307" width="13.42578125" style="1" customWidth="1"/>
    <col min="13308" max="13308" width="12.7109375" style="1" customWidth="1"/>
    <col min="13309" max="13310" width="11.5703125" style="1" customWidth="1"/>
    <col min="13311" max="13311" width="13.140625" style="1" customWidth="1"/>
    <col min="13312" max="13312" width="11.140625" style="1" customWidth="1"/>
    <col min="13313" max="13313" width="13.140625" style="1" customWidth="1"/>
    <col min="13314" max="13314" width="10.42578125" style="1" customWidth="1"/>
    <col min="13315" max="13558" width="9.140625" style="1"/>
    <col min="13559" max="13559" width="27.5703125" style="1" customWidth="1"/>
    <col min="13560" max="13560" width="55.5703125" style="1" customWidth="1"/>
    <col min="13561" max="13561" width="16.140625" style="1" customWidth="1"/>
    <col min="13562" max="13563" width="13.42578125" style="1" customWidth="1"/>
    <col min="13564" max="13564" width="12.7109375" style="1" customWidth="1"/>
    <col min="13565" max="13566" width="11.5703125" style="1" customWidth="1"/>
    <col min="13567" max="13567" width="13.140625" style="1" customWidth="1"/>
    <col min="13568" max="13568" width="11.140625" style="1" customWidth="1"/>
    <col min="13569" max="13569" width="13.140625" style="1" customWidth="1"/>
    <col min="13570" max="13570" width="10.42578125" style="1" customWidth="1"/>
    <col min="13571" max="13814" width="9.140625" style="1"/>
    <col min="13815" max="13815" width="27.5703125" style="1" customWidth="1"/>
    <col min="13816" max="13816" width="55.5703125" style="1" customWidth="1"/>
    <col min="13817" max="13817" width="16.140625" style="1" customWidth="1"/>
    <col min="13818" max="13819" width="13.42578125" style="1" customWidth="1"/>
    <col min="13820" max="13820" width="12.7109375" style="1" customWidth="1"/>
    <col min="13821" max="13822" width="11.5703125" style="1" customWidth="1"/>
    <col min="13823" max="13823" width="13.140625" style="1" customWidth="1"/>
    <col min="13824" max="13824" width="11.140625" style="1" customWidth="1"/>
    <col min="13825" max="13825" width="13.140625" style="1" customWidth="1"/>
    <col min="13826" max="13826" width="10.42578125" style="1" customWidth="1"/>
    <col min="13827" max="14070" width="9.140625" style="1"/>
    <col min="14071" max="14071" width="27.5703125" style="1" customWidth="1"/>
    <col min="14072" max="14072" width="55.5703125" style="1" customWidth="1"/>
    <col min="14073" max="14073" width="16.140625" style="1" customWidth="1"/>
    <col min="14074" max="14075" width="13.42578125" style="1" customWidth="1"/>
    <col min="14076" max="14076" width="12.7109375" style="1" customWidth="1"/>
    <col min="14077" max="14078" width="11.5703125" style="1" customWidth="1"/>
    <col min="14079" max="14079" width="13.140625" style="1" customWidth="1"/>
    <col min="14080" max="14080" width="11.140625" style="1" customWidth="1"/>
    <col min="14081" max="14081" width="13.140625" style="1" customWidth="1"/>
    <col min="14082" max="14082" width="10.42578125" style="1" customWidth="1"/>
    <col min="14083" max="14326" width="9.140625" style="1"/>
    <col min="14327" max="14327" width="27.5703125" style="1" customWidth="1"/>
    <col min="14328" max="14328" width="55.5703125" style="1" customWidth="1"/>
    <col min="14329" max="14329" width="16.140625" style="1" customWidth="1"/>
    <col min="14330" max="14331" width="13.42578125" style="1" customWidth="1"/>
    <col min="14332" max="14332" width="12.7109375" style="1" customWidth="1"/>
    <col min="14333" max="14334" width="11.5703125" style="1" customWidth="1"/>
    <col min="14335" max="14335" width="13.140625" style="1" customWidth="1"/>
    <col min="14336" max="14336" width="11.140625" style="1" customWidth="1"/>
    <col min="14337" max="14337" width="13.140625" style="1" customWidth="1"/>
    <col min="14338" max="14338" width="10.42578125" style="1" customWidth="1"/>
    <col min="14339" max="14582" width="9.140625" style="1"/>
    <col min="14583" max="14583" width="27.5703125" style="1" customWidth="1"/>
    <col min="14584" max="14584" width="55.5703125" style="1" customWidth="1"/>
    <col min="14585" max="14585" width="16.140625" style="1" customWidth="1"/>
    <col min="14586" max="14587" width="13.42578125" style="1" customWidth="1"/>
    <col min="14588" max="14588" width="12.7109375" style="1" customWidth="1"/>
    <col min="14589" max="14590" width="11.5703125" style="1" customWidth="1"/>
    <col min="14591" max="14591" width="13.140625" style="1" customWidth="1"/>
    <col min="14592" max="14592" width="11.140625" style="1" customWidth="1"/>
    <col min="14593" max="14593" width="13.140625" style="1" customWidth="1"/>
    <col min="14594" max="14594" width="10.42578125" style="1" customWidth="1"/>
    <col min="14595" max="14838" width="9.140625" style="1"/>
    <col min="14839" max="14839" width="27.5703125" style="1" customWidth="1"/>
    <col min="14840" max="14840" width="55.5703125" style="1" customWidth="1"/>
    <col min="14841" max="14841" width="16.140625" style="1" customWidth="1"/>
    <col min="14842" max="14843" width="13.42578125" style="1" customWidth="1"/>
    <col min="14844" max="14844" width="12.7109375" style="1" customWidth="1"/>
    <col min="14845" max="14846" width="11.5703125" style="1" customWidth="1"/>
    <col min="14847" max="14847" width="13.140625" style="1" customWidth="1"/>
    <col min="14848" max="14848" width="11.140625" style="1" customWidth="1"/>
    <col min="14849" max="14849" width="13.140625" style="1" customWidth="1"/>
    <col min="14850" max="14850" width="10.42578125" style="1" customWidth="1"/>
    <col min="14851" max="15094" width="9.140625" style="1"/>
    <col min="15095" max="15095" width="27.5703125" style="1" customWidth="1"/>
    <col min="15096" max="15096" width="55.5703125" style="1" customWidth="1"/>
    <col min="15097" max="15097" width="16.140625" style="1" customWidth="1"/>
    <col min="15098" max="15099" width="13.42578125" style="1" customWidth="1"/>
    <col min="15100" max="15100" width="12.7109375" style="1" customWidth="1"/>
    <col min="15101" max="15102" width="11.5703125" style="1" customWidth="1"/>
    <col min="15103" max="15103" width="13.140625" style="1" customWidth="1"/>
    <col min="15104" max="15104" width="11.140625" style="1" customWidth="1"/>
    <col min="15105" max="15105" width="13.140625" style="1" customWidth="1"/>
    <col min="15106" max="15106" width="10.42578125" style="1" customWidth="1"/>
    <col min="15107" max="15350" width="9.140625" style="1"/>
    <col min="15351" max="15351" width="27.5703125" style="1" customWidth="1"/>
    <col min="15352" max="15352" width="55.5703125" style="1" customWidth="1"/>
    <col min="15353" max="15353" width="16.140625" style="1" customWidth="1"/>
    <col min="15354" max="15355" width="13.42578125" style="1" customWidth="1"/>
    <col min="15356" max="15356" width="12.7109375" style="1" customWidth="1"/>
    <col min="15357" max="15358" width="11.5703125" style="1" customWidth="1"/>
    <col min="15359" max="15359" width="13.140625" style="1" customWidth="1"/>
    <col min="15360" max="15360" width="11.140625" style="1" customWidth="1"/>
    <col min="15361" max="15361" width="13.140625" style="1" customWidth="1"/>
    <col min="15362" max="15362" width="10.42578125" style="1" customWidth="1"/>
    <col min="15363" max="15606" width="9.140625" style="1"/>
    <col min="15607" max="15607" width="27.5703125" style="1" customWidth="1"/>
    <col min="15608" max="15608" width="55.5703125" style="1" customWidth="1"/>
    <col min="15609" max="15609" width="16.140625" style="1" customWidth="1"/>
    <col min="15610" max="15611" width="13.42578125" style="1" customWidth="1"/>
    <col min="15612" max="15612" width="12.7109375" style="1" customWidth="1"/>
    <col min="15613" max="15614" width="11.5703125" style="1" customWidth="1"/>
    <col min="15615" max="15615" width="13.140625" style="1" customWidth="1"/>
    <col min="15616" max="15616" width="11.140625" style="1" customWidth="1"/>
    <col min="15617" max="15617" width="13.140625" style="1" customWidth="1"/>
    <col min="15618" max="15618" width="10.42578125" style="1" customWidth="1"/>
    <col min="15619" max="15862" width="9.140625" style="1"/>
    <col min="15863" max="15863" width="27.5703125" style="1" customWidth="1"/>
    <col min="15864" max="15864" width="55.5703125" style="1" customWidth="1"/>
    <col min="15865" max="15865" width="16.140625" style="1" customWidth="1"/>
    <col min="15866" max="15867" width="13.42578125" style="1" customWidth="1"/>
    <col min="15868" max="15868" width="12.7109375" style="1" customWidth="1"/>
    <col min="15869" max="15870" width="11.5703125" style="1" customWidth="1"/>
    <col min="15871" max="15871" width="13.140625" style="1" customWidth="1"/>
    <col min="15872" max="15872" width="11.140625" style="1" customWidth="1"/>
    <col min="15873" max="15873" width="13.140625" style="1" customWidth="1"/>
    <col min="15874" max="15874" width="10.42578125" style="1" customWidth="1"/>
    <col min="15875" max="16118" width="9.140625" style="1"/>
    <col min="16119" max="16119" width="27.5703125" style="1" customWidth="1"/>
    <col min="16120" max="16120" width="55.5703125" style="1" customWidth="1"/>
    <col min="16121" max="16121" width="16.140625" style="1" customWidth="1"/>
    <col min="16122" max="16123" width="13.42578125" style="1" customWidth="1"/>
    <col min="16124" max="16124" width="12.7109375" style="1" customWidth="1"/>
    <col min="16125" max="16126" width="11.5703125" style="1" customWidth="1"/>
    <col min="16127" max="16127" width="13.140625" style="1" customWidth="1"/>
    <col min="16128" max="16128" width="11.140625" style="1" customWidth="1"/>
    <col min="16129" max="16129" width="13.140625" style="1" customWidth="1"/>
    <col min="16130" max="16130" width="10.42578125" style="1" customWidth="1"/>
    <col min="16131" max="16384" width="9.140625" style="1"/>
  </cols>
  <sheetData>
    <row r="1" spans="1:6" ht="16.899999999999999" customHeight="1" x14ac:dyDescent="0.25">
      <c r="A1" s="42"/>
      <c r="B1" s="102" t="s">
        <v>539</v>
      </c>
      <c r="C1" s="103"/>
      <c r="D1" s="103"/>
      <c r="E1" s="103"/>
      <c r="F1" s="103"/>
    </row>
    <row r="2" spans="1:6" ht="13.9" customHeight="1" x14ac:dyDescent="0.25">
      <c r="A2" s="42"/>
      <c r="B2" s="147" t="s">
        <v>543</v>
      </c>
      <c r="C2" s="148"/>
      <c r="D2" s="148"/>
      <c r="E2" s="148"/>
      <c r="F2" s="148"/>
    </row>
    <row r="3" spans="1:6" ht="13.9" customHeight="1" x14ac:dyDescent="0.25">
      <c r="A3" s="42"/>
      <c r="B3" s="147" t="s">
        <v>542</v>
      </c>
      <c r="C3" s="148"/>
      <c r="D3" s="148"/>
      <c r="E3" s="148"/>
      <c r="F3" s="148"/>
    </row>
    <row r="4" spans="1:6" ht="13.9" customHeight="1" x14ac:dyDescent="0.25">
      <c r="A4" s="42"/>
      <c r="B4" s="153" t="s">
        <v>552</v>
      </c>
      <c r="C4" s="153"/>
      <c r="D4" s="153"/>
      <c r="E4" s="153"/>
      <c r="F4" s="153"/>
    </row>
    <row r="5" spans="1:6" ht="13.9" customHeight="1" x14ac:dyDescent="0.25">
      <c r="A5" s="42"/>
      <c r="B5" s="153" t="s">
        <v>544</v>
      </c>
      <c r="C5" s="153"/>
      <c r="D5" s="153"/>
      <c r="E5" s="153"/>
      <c r="F5" s="153"/>
    </row>
    <row r="6" spans="1:6" ht="13.9" customHeight="1" x14ac:dyDescent="0.25">
      <c r="A6" s="42"/>
      <c r="B6" s="153" t="s">
        <v>545</v>
      </c>
      <c r="C6" s="153"/>
      <c r="D6" s="153"/>
      <c r="E6" s="153"/>
      <c r="F6" s="153"/>
    </row>
    <row r="7" spans="1:6" ht="13.9" customHeight="1" x14ac:dyDescent="0.25">
      <c r="A7" s="42"/>
      <c r="B7" s="153" t="s">
        <v>546</v>
      </c>
      <c r="C7" s="153"/>
      <c r="D7" s="153"/>
      <c r="E7" s="153"/>
      <c r="F7" s="153"/>
    </row>
    <row r="8" spans="1:6" ht="13.9" customHeight="1" x14ac:dyDescent="0.25">
      <c r="A8" s="42"/>
      <c r="B8" s="153" t="s">
        <v>547</v>
      </c>
      <c r="C8" s="153"/>
      <c r="D8" s="153"/>
      <c r="E8" s="153"/>
      <c r="F8" s="153"/>
    </row>
    <row r="9" spans="1:6" ht="13.9" customHeight="1" x14ac:dyDescent="0.25">
      <c r="A9" s="42"/>
      <c r="B9" s="153" t="s">
        <v>543</v>
      </c>
      <c r="C9" s="153"/>
      <c r="D9" s="153"/>
      <c r="E9" s="153"/>
      <c r="F9" s="153"/>
    </row>
    <row r="10" spans="1:6" ht="13.9" customHeight="1" x14ac:dyDescent="0.25">
      <c r="A10" s="42"/>
      <c r="B10" s="153" t="s">
        <v>542</v>
      </c>
      <c r="C10" s="153"/>
      <c r="D10" s="153"/>
      <c r="E10" s="153"/>
      <c r="F10" s="153"/>
    </row>
    <row r="11" spans="1:6" ht="13.9" customHeight="1" x14ac:dyDescent="0.25">
      <c r="A11" s="42"/>
      <c r="B11" s="153" t="s">
        <v>548</v>
      </c>
      <c r="C11" s="153"/>
      <c r="D11" s="153"/>
      <c r="E11" s="153"/>
      <c r="F11" s="153"/>
    </row>
    <row r="12" spans="1:6" ht="13.9" customHeight="1" x14ac:dyDescent="0.25">
      <c r="A12" s="42"/>
      <c r="B12" s="153" t="s">
        <v>549</v>
      </c>
      <c r="C12" s="153"/>
      <c r="D12" s="153"/>
      <c r="E12" s="153"/>
      <c r="F12" s="153"/>
    </row>
    <row r="13" spans="1:6" ht="13.9" customHeight="1" x14ac:dyDescent="0.25">
      <c r="A13" s="42"/>
      <c r="B13" s="153" t="s">
        <v>550</v>
      </c>
      <c r="C13" s="153"/>
      <c r="D13" s="153"/>
      <c r="E13" s="153"/>
      <c r="F13" s="153"/>
    </row>
    <row r="14" spans="1:6" ht="13.9" customHeight="1" x14ac:dyDescent="0.25">
      <c r="A14" s="42"/>
      <c r="B14" s="152"/>
      <c r="C14" s="152"/>
      <c r="D14" s="152"/>
      <c r="E14" s="152"/>
      <c r="F14" s="152"/>
    </row>
    <row r="15" spans="1:6" ht="13.9" customHeight="1" x14ac:dyDescent="0.25">
      <c r="A15" s="42"/>
      <c r="B15" s="145"/>
      <c r="C15" s="146"/>
      <c r="D15" s="146"/>
      <c r="E15" s="146"/>
      <c r="F15" s="146"/>
    </row>
    <row r="16" spans="1:6" ht="18.600000000000001" customHeight="1" x14ac:dyDescent="0.25">
      <c r="A16" s="42"/>
      <c r="B16" s="143" t="s">
        <v>537</v>
      </c>
      <c r="C16" s="143"/>
      <c r="D16" s="143"/>
      <c r="E16" s="143"/>
      <c r="F16" s="143"/>
    </row>
    <row r="17" spans="1:8" ht="13.9" customHeight="1" x14ac:dyDescent="0.25">
      <c r="A17" s="42"/>
      <c r="B17" s="144"/>
      <c r="C17" s="144"/>
      <c r="D17" s="144"/>
      <c r="E17" s="144"/>
      <c r="F17" s="144"/>
    </row>
    <row r="18" spans="1:8" ht="16.899999999999999" customHeight="1" x14ac:dyDescent="0.25">
      <c r="A18" s="42"/>
      <c r="B18" s="106"/>
      <c r="C18" s="107"/>
      <c r="D18" s="107"/>
      <c r="E18" s="108"/>
      <c r="F18" s="108"/>
    </row>
    <row r="19" spans="1:8" ht="16.899999999999999" customHeight="1" x14ac:dyDescent="0.25">
      <c r="A19" s="42"/>
      <c r="B19" s="154" t="s">
        <v>540</v>
      </c>
      <c r="C19" s="139" t="s">
        <v>0</v>
      </c>
      <c r="D19" s="141" t="s">
        <v>541</v>
      </c>
      <c r="E19" s="142"/>
      <c r="F19" s="142"/>
    </row>
    <row r="20" spans="1:8" ht="27.6" customHeight="1" x14ac:dyDescent="0.25">
      <c r="B20" s="155"/>
      <c r="C20" s="140"/>
      <c r="D20" s="47" t="s">
        <v>461</v>
      </c>
      <c r="E20" s="48" t="s">
        <v>462</v>
      </c>
      <c r="F20" s="48" t="s">
        <v>463</v>
      </c>
    </row>
    <row r="21" spans="1:8" s="4" customFormat="1" ht="30.6" customHeight="1" x14ac:dyDescent="0.25">
      <c r="A21" s="32"/>
      <c r="B21" s="104" t="s">
        <v>1</v>
      </c>
      <c r="C21" s="114" t="s">
        <v>2</v>
      </c>
      <c r="D21" s="105">
        <f>D22+D31+D37+D55+D63+D68+D69+D93+D100+D120+D133+D182</f>
        <v>4048870.0000000005</v>
      </c>
      <c r="E21" s="105">
        <f>E22+E31+E37+E55+E63+E68+E69+E93+E100+E120+E133+E182</f>
        <v>2221224</v>
      </c>
      <c r="F21" s="105">
        <f>F22+F31+F37+F55+F63+F68+F69+F93+F100+F120+F133+F182</f>
        <v>2292960</v>
      </c>
    </row>
    <row r="22" spans="1:8" s="4" customFormat="1" ht="19.149999999999999" customHeight="1" x14ac:dyDescent="0.25">
      <c r="A22" s="32"/>
      <c r="B22" s="49" t="s">
        <v>3</v>
      </c>
      <c r="C22" s="116" t="s">
        <v>4</v>
      </c>
      <c r="D22" s="50">
        <f>D23</f>
        <v>2735000</v>
      </c>
      <c r="E22" s="50">
        <f>E23</f>
        <v>947376</v>
      </c>
      <c r="F22" s="50">
        <f>F23</f>
        <v>857408</v>
      </c>
    </row>
    <row r="23" spans="1:8" s="4" customFormat="1" ht="28.15" customHeight="1" x14ac:dyDescent="0.25">
      <c r="A23" s="32"/>
      <c r="B23" s="51" t="s">
        <v>236</v>
      </c>
      <c r="C23" s="116" t="s">
        <v>5</v>
      </c>
      <c r="D23" s="52">
        <f>SUM(D24:D30)</f>
        <v>2735000</v>
      </c>
      <c r="E23" s="52">
        <f t="shared" ref="E23:F23" si="0">SUM(E24:E30)</f>
        <v>947376</v>
      </c>
      <c r="F23" s="52">
        <f t="shared" si="0"/>
        <v>857408</v>
      </c>
    </row>
    <row r="24" spans="1:8" s="4" customFormat="1" ht="80.45" customHeight="1" x14ac:dyDescent="0.25">
      <c r="A24" s="40"/>
      <c r="B24" s="53" t="s">
        <v>551</v>
      </c>
      <c r="C24" s="115" t="s">
        <v>237</v>
      </c>
      <c r="D24" s="54">
        <v>2445500</v>
      </c>
      <c r="E24" s="54">
        <v>880008</v>
      </c>
      <c r="F24" s="54">
        <v>786326</v>
      </c>
      <c r="H24" s="16"/>
    </row>
    <row r="25" spans="1:8" s="4" customFormat="1" ht="205.9" customHeight="1" x14ac:dyDescent="0.25">
      <c r="A25" s="40"/>
      <c r="B25" s="55" t="s">
        <v>216</v>
      </c>
      <c r="C25" s="117" t="s">
        <v>238</v>
      </c>
      <c r="D25" s="54">
        <v>5000</v>
      </c>
      <c r="E25" s="54">
        <v>3300</v>
      </c>
      <c r="F25" s="54">
        <v>3500</v>
      </c>
    </row>
    <row r="26" spans="1:8" s="4" customFormat="1" ht="87.6" customHeight="1" x14ac:dyDescent="0.25">
      <c r="A26" s="32"/>
      <c r="B26" s="55" t="s">
        <v>217</v>
      </c>
      <c r="C26" s="117" t="s">
        <v>218</v>
      </c>
      <c r="D26" s="54">
        <v>53000</v>
      </c>
      <c r="E26" s="54">
        <v>27000</v>
      </c>
      <c r="F26" s="54">
        <v>29000</v>
      </c>
    </row>
    <row r="27" spans="1:8" s="4" customFormat="1" ht="172.15" customHeight="1" x14ac:dyDescent="0.25">
      <c r="A27" s="32"/>
      <c r="B27" s="96" t="s">
        <v>403</v>
      </c>
      <c r="C27" s="110" t="s">
        <v>404</v>
      </c>
      <c r="D27" s="54">
        <v>1500</v>
      </c>
      <c r="E27" s="54">
        <v>2595</v>
      </c>
      <c r="F27" s="54">
        <v>847</v>
      </c>
    </row>
    <row r="28" spans="1:8" s="4" customFormat="1" ht="184.15" customHeight="1" x14ac:dyDescent="0.25">
      <c r="A28" s="32"/>
      <c r="B28" s="55" t="s">
        <v>373</v>
      </c>
      <c r="C28" s="82" t="s">
        <v>372</v>
      </c>
      <c r="D28" s="54">
        <v>110000</v>
      </c>
      <c r="E28" s="54">
        <v>34473</v>
      </c>
      <c r="F28" s="54">
        <v>37735</v>
      </c>
    </row>
    <row r="29" spans="1:8" s="4" customFormat="1" ht="102" customHeight="1" x14ac:dyDescent="0.25">
      <c r="A29" s="32"/>
      <c r="B29" s="55" t="s">
        <v>427</v>
      </c>
      <c r="C29" s="82" t="s">
        <v>428</v>
      </c>
      <c r="D29" s="54">
        <v>31000</v>
      </c>
      <c r="E29" s="54">
        <v>0</v>
      </c>
      <c r="F29" s="54">
        <v>0</v>
      </c>
    </row>
    <row r="30" spans="1:8" s="4" customFormat="1" ht="101.45" customHeight="1" x14ac:dyDescent="0.25">
      <c r="A30" s="32"/>
      <c r="B30" s="55" t="s">
        <v>429</v>
      </c>
      <c r="C30" s="82" t="s">
        <v>430</v>
      </c>
      <c r="D30" s="54">
        <v>89000</v>
      </c>
      <c r="E30" s="54">
        <v>0</v>
      </c>
      <c r="F30" s="54">
        <v>0</v>
      </c>
    </row>
    <row r="31" spans="1:8" s="7" customFormat="1" ht="58.15" customHeight="1" x14ac:dyDescent="0.25">
      <c r="A31" s="34"/>
      <c r="B31" s="51" t="s">
        <v>6</v>
      </c>
      <c r="C31" s="116" t="s">
        <v>7</v>
      </c>
      <c r="D31" s="50">
        <f>D32</f>
        <v>11961.300000000001</v>
      </c>
      <c r="E31" s="50">
        <f>E32</f>
        <v>12175</v>
      </c>
      <c r="F31" s="50">
        <f>F32</f>
        <v>12689</v>
      </c>
    </row>
    <row r="32" spans="1:8" s="7" customFormat="1" ht="61.15" customHeight="1" x14ac:dyDescent="0.25">
      <c r="A32" s="34"/>
      <c r="B32" s="51" t="s">
        <v>8</v>
      </c>
      <c r="C32" s="116" t="s">
        <v>9</v>
      </c>
      <c r="D32" s="50">
        <f>SUM(D33:D36)</f>
        <v>11961.300000000001</v>
      </c>
      <c r="E32" s="50">
        <f>SUM(E33:E36)</f>
        <v>12175</v>
      </c>
      <c r="F32" s="50">
        <f>SUM(F33:F36)</f>
        <v>12689</v>
      </c>
    </row>
    <row r="33" spans="1:6" s="7" customFormat="1" ht="142.9" customHeight="1" x14ac:dyDescent="0.25">
      <c r="A33" s="34"/>
      <c r="B33" s="53" t="s">
        <v>10</v>
      </c>
      <c r="C33" s="115" t="s">
        <v>11</v>
      </c>
      <c r="D33" s="56">
        <v>6178.1</v>
      </c>
      <c r="E33" s="56">
        <v>6064</v>
      </c>
      <c r="F33" s="56">
        <v>6307</v>
      </c>
    </row>
    <row r="34" spans="1:6" s="7" customFormat="1" ht="168" customHeight="1" x14ac:dyDescent="0.25">
      <c r="A34" s="34"/>
      <c r="B34" s="53" t="s">
        <v>12</v>
      </c>
      <c r="C34" s="115" t="s">
        <v>13</v>
      </c>
      <c r="D34" s="56">
        <v>36.200000000000003</v>
      </c>
      <c r="E34" s="56">
        <v>34</v>
      </c>
      <c r="F34" s="56">
        <v>36</v>
      </c>
    </row>
    <row r="35" spans="1:6" s="7" customFormat="1" ht="139.15" customHeight="1" x14ac:dyDescent="0.25">
      <c r="A35" s="34"/>
      <c r="B35" s="53" t="s">
        <v>14</v>
      </c>
      <c r="C35" s="115" t="s">
        <v>15</v>
      </c>
      <c r="D35" s="56">
        <v>6433.4</v>
      </c>
      <c r="E35" s="56">
        <v>6723</v>
      </c>
      <c r="F35" s="56">
        <v>6992</v>
      </c>
    </row>
    <row r="36" spans="1:6" s="7" customFormat="1" ht="139.15" customHeight="1" x14ac:dyDescent="0.25">
      <c r="A36" s="34"/>
      <c r="B36" s="53" t="s">
        <v>16</v>
      </c>
      <c r="C36" s="115" t="s">
        <v>353</v>
      </c>
      <c r="D36" s="56">
        <v>-686.4</v>
      </c>
      <c r="E36" s="56">
        <v>-646</v>
      </c>
      <c r="F36" s="56">
        <v>-646</v>
      </c>
    </row>
    <row r="37" spans="1:6" s="4" customFormat="1" ht="16.149999999999999" customHeight="1" x14ac:dyDescent="0.25">
      <c r="A37" s="32"/>
      <c r="B37" s="51" t="s">
        <v>17</v>
      </c>
      <c r="C37" s="116" t="s">
        <v>18</v>
      </c>
      <c r="D37" s="50">
        <f>D38+D46+D49+D51+D53</f>
        <v>473652.7</v>
      </c>
      <c r="E37" s="50">
        <f>E38+E46+E49+E51+E53</f>
        <v>595765</v>
      </c>
      <c r="F37" s="50">
        <f>F38+F46+F49+F51+F53</f>
        <v>727798</v>
      </c>
    </row>
    <row r="38" spans="1:6" s="4" customFormat="1" ht="43.9" customHeight="1" x14ac:dyDescent="0.25">
      <c r="A38" s="32"/>
      <c r="B38" s="51" t="s">
        <v>19</v>
      </c>
      <c r="C38" s="116" t="s">
        <v>20</v>
      </c>
      <c r="D38" s="50">
        <f t="shared" ref="D38" si="1">D39+D42+D45</f>
        <v>445800</v>
      </c>
      <c r="E38" s="50">
        <f t="shared" ref="E38" si="2">E39+E42+E45</f>
        <v>559464</v>
      </c>
      <c r="F38" s="50">
        <f t="shared" ref="F38" si="3">F39+F42+F45</f>
        <v>688226</v>
      </c>
    </row>
    <row r="39" spans="1:6" s="4" customFormat="1" ht="57.6" customHeight="1" x14ac:dyDescent="0.25">
      <c r="A39" s="32"/>
      <c r="B39" s="53" t="s">
        <v>21</v>
      </c>
      <c r="C39" s="115" t="s">
        <v>22</v>
      </c>
      <c r="D39" s="56">
        <f>D40</f>
        <v>369800</v>
      </c>
      <c r="E39" s="56">
        <f>E40</f>
        <v>459464</v>
      </c>
      <c r="F39" s="56">
        <f>F40</f>
        <v>558226</v>
      </c>
    </row>
    <row r="40" spans="1:6" s="4" customFormat="1" ht="55.9" customHeight="1" x14ac:dyDescent="0.25">
      <c r="A40" s="32"/>
      <c r="B40" s="53" t="s">
        <v>23</v>
      </c>
      <c r="C40" s="115" t="s">
        <v>22</v>
      </c>
      <c r="D40" s="56">
        <v>369800</v>
      </c>
      <c r="E40" s="56">
        <v>459464</v>
      </c>
      <c r="F40" s="56">
        <v>558226</v>
      </c>
    </row>
    <row r="41" spans="1:6" s="4" customFormat="1" ht="83.25" hidden="1" customHeight="1" x14ac:dyDescent="0.25">
      <c r="A41" s="32"/>
      <c r="B41" s="53" t="s">
        <v>263</v>
      </c>
      <c r="C41" s="115" t="s">
        <v>359</v>
      </c>
      <c r="D41" s="56"/>
      <c r="E41" s="56"/>
      <c r="F41" s="56"/>
    </row>
    <row r="42" spans="1:6" s="4" customFormat="1" ht="84.6" customHeight="1" x14ac:dyDescent="0.25">
      <c r="A42" s="32"/>
      <c r="B42" s="53" t="s">
        <v>24</v>
      </c>
      <c r="C42" s="115" t="s">
        <v>25</v>
      </c>
      <c r="D42" s="56">
        <f>D43</f>
        <v>76000</v>
      </c>
      <c r="E42" s="56">
        <f>E43</f>
        <v>100000</v>
      </c>
      <c r="F42" s="56">
        <f>F43</f>
        <v>130000</v>
      </c>
    </row>
    <row r="43" spans="1:6" s="4" customFormat="1" ht="139.9" customHeight="1" x14ac:dyDescent="0.25">
      <c r="A43" s="32"/>
      <c r="B43" s="53" t="s">
        <v>26</v>
      </c>
      <c r="C43" s="115" t="s">
        <v>214</v>
      </c>
      <c r="D43" s="56">
        <v>76000</v>
      </c>
      <c r="E43" s="56">
        <v>100000</v>
      </c>
      <c r="F43" s="56">
        <v>130000</v>
      </c>
    </row>
    <row r="44" spans="1:6" s="4" customFormat="1" ht="114.75" hidden="1" x14ac:dyDescent="0.25">
      <c r="A44" s="32"/>
      <c r="B44" s="53" t="s">
        <v>264</v>
      </c>
      <c r="C44" s="115" t="s">
        <v>360</v>
      </c>
      <c r="D44" s="56"/>
      <c r="E44" s="56"/>
      <c r="F44" s="56"/>
    </row>
    <row r="45" spans="1:6" s="4" customFormat="1" ht="63" hidden="1" customHeight="1" x14ac:dyDescent="0.25">
      <c r="A45" s="32"/>
      <c r="B45" s="57" t="s">
        <v>27</v>
      </c>
      <c r="C45" s="115" t="s">
        <v>215</v>
      </c>
      <c r="D45" s="56"/>
      <c r="E45" s="56"/>
      <c r="F45" s="56"/>
    </row>
    <row r="46" spans="1:6" s="4" customFormat="1" ht="46.9" customHeight="1" x14ac:dyDescent="0.25">
      <c r="A46" s="32"/>
      <c r="B46" s="51" t="s">
        <v>239</v>
      </c>
      <c r="C46" s="116" t="s">
        <v>28</v>
      </c>
      <c r="D46" s="50">
        <f>D47</f>
        <v>250.5</v>
      </c>
      <c r="E46" s="50">
        <f>E47</f>
        <v>0</v>
      </c>
      <c r="F46" s="50">
        <f>F47</f>
        <v>0</v>
      </c>
    </row>
    <row r="47" spans="1:6" s="4" customFormat="1" ht="44.45" customHeight="1" x14ac:dyDescent="0.25">
      <c r="A47" s="32"/>
      <c r="B47" s="53" t="s">
        <v>29</v>
      </c>
      <c r="C47" s="115" t="s">
        <v>28</v>
      </c>
      <c r="D47" s="56">
        <v>250.5</v>
      </c>
      <c r="E47" s="56">
        <v>0</v>
      </c>
      <c r="F47" s="56">
        <v>0</v>
      </c>
    </row>
    <row r="48" spans="1:6" s="4" customFormat="1" ht="63.75" hidden="1" x14ac:dyDescent="0.25">
      <c r="A48" s="32"/>
      <c r="B48" s="53" t="s">
        <v>265</v>
      </c>
      <c r="C48" s="115" t="s">
        <v>266</v>
      </c>
      <c r="D48" s="56"/>
      <c r="E48" s="56"/>
      <c r="F48" s="56"/>
    </row>
    <row r="49" spans="1:6" s="6" customFormat="1" ht="28.15" customHeight="1" x14ac:dyDescent="0.25">
      <c r="A49" s="35"/>
      <c r="B49" s="51" t="s">
        <v>464</v>
      </c>
      <c r="C49" s="116" t="s">
        <v>327</v>
      </c>
      <c r="D49" s="50">
        <f>SUM(D50)</f>
        <v>2.2000000000000002</v>
      </c>
      <c r="E49" s="50">
        <f t="shared" ref="E49:F49" si="4">SUM(E50)</f>
        <v>0</v>
      </c>
      <c r="F49" s="50">
        <f t="shared" si="4"/>
        <v>0</v>
      </c>
    </row>
    <row r="50" spans="1:6" s="6" customFormat="1" ht="32.25" customHeight="1" x14ac:dyDescent="0.25">
      <c r="A50" s="35"/>
      <c r="B50" s="53" t="s">
        <v>270</v>
      </c>
      <c r="C50" s="115" t="s">
        <v>327</v>
      </c>
      <c r="D50" s="56">
        <v>2.2000000000000002</v>
      </c>
      <c r="E50" s="56">
        <v>0</v>
      </c>
      <c r="F50" s="56">
        <v>0</v>
      </c>
    </row>
    <row r="51" spans="1:6" s="4" customFormat="1" ht="44.45" customHeight="1" x14ac:dyDescent="0.25">
      <c r="A51" s="32"/>
      <c r="B51" s="51" t="s">
        <v>30</v>
      </c>
      <c r="C51" s="116" t="s">
        <v>31</v>
      </c>
      <c r="D51" s="50">
        <f>SUM(D52)</f>
        <v>25000</v>
      </c>
      <c r="E51" s="50">
        <f>SUM(E52)</f>
        <v>34631</v>
      </c>
      <c r="F51" s="50">
        <f>SUM(F52)</f>
        <v>37763</v>
      </c>
    </row>
    <row r="52" spans="1:6" s="4" customFormat="1" ht="70.150000000000006" customHeight="1" x14ac:dyDescent="0.25">
      <c r="A52" s="32"/>
      <c r="B52" s="53" t="s">
        <v>32</v>
      </c>
      <c r="C52" s="115" t="s">
        <v>33</v>
      </c>
      <c r="D52" s="56">
        <v>25000</v>
      </c>
      <c r="E52" s="56">
        <v>34631</v>
      </c>
      <c r="F52" s="56">
        <v>37763</v>
      </c>
    </row>
    <row r="53" spans="1:6" s="4" customFormat="1" ht="87" customHeight="1" x14ac:dyDescent="0.25">
      <c r="A53" s="32"/>
      <c r="B53" s="58" t="s">
        <v>465</v>
      </c>
      <c r="C53" s="118" t="s">
        <v>431</v>
      </c>
      <c r="D53" s="50">
        <f>SUM(D54)</f>
        <v>2600</v>
      </c>
      <c r="E53" s="50">
        <f>SUM(E54)</f>
        <v>1670</v>
      </c>
      <c r="F53" s="50">
        <f>SUM(F54)</f>
        <v>1809</v>
      </c>
    </row>
    <row r="54" spans="1:6" s="4" customFormat="1" ht="87" customHeight="1" x14ac:dyDescent="0.25">
      <c r="A54" s="32"/>
      <c r="B54" s="59" t="s">
        <v>460</v>
      </c>
      <c r="C54" s="119" t="s">
        <v>431</v>
      </c>
      <c r="D54" s="56">
        <v>2600</v>
      </c>
      <c r="E54" s="56">
        <v>1670</v>
      </c>
      <c r="F54" s="56">
        <v>1809</v>
      </c>
    </row>
    <row r="55" spans="1:6" s="4" customFormat="1" ht="19.149999999999999" customHeight="1" x14ac:dyDescent="0.25">
      <c r="A55" s="32"/>
      <c r="B55" s="51" t="s">
        <v>34</v>
      </c>
      <c r="C55" s="116" t="s">
        <v>35</v>
      </c>
      <c r="D55" s="50">
        <f>D56+D58</f>
        <v>420279</v>
      </c>
      <c r="E55" s="50">
        <f>E56+E58</f>
        <v>400820</v>
      </c>
      <c r="F55" s="50">
        <f>F56+F58</f>
        <v>420216</v>
      </c>
    </row>
    <row r="56" spans="1:6" s="4" customFormat="1" ht="28.15" customHeight="1" x14ac:dyDescent="0.25">
      <c r="A56" s="32"/>
      <c r="B56" s="51" t="s">
        <v>36</v>
      </c>
      <c r="C56" s="116" t="s">
        <v>37</v>
      </c>
      <c r="D56" s="50">
        <f>SUM(D57)</f>
        <v>90600</v>
      </c>
      <c r="E56" s="50">
        <f>SUM(E57)</f>
        <v>116018</v>
      </c>
      <c r="F56" s="50">
        <f>SUM(F57)</f>
        <v>134165</v>
      </c>
    </row>
    <row r="57" spans="1:6" s="4" customFormat="1" ht="84" customHeight="1" x14ac:dyDescent="0.25">
      <c r="A57" s="32"/>
      <c r="B57" s="53" t="s">
        <v>38</v>
      </c>
      <c r="C57" s="115" t="s">
        <v>39</v>
      </c>
      <c r="D57" s="56">
        <v>90600</v>
      </c>
      <c r="E57" s="56">
        <v>116018</v>
      </c>
      <c r="F57" s="56">
        <v>134165</v>
      </c>
    </row>
    <row r="58" spans="1:6" s="4" customFormat="1" ht="17.45" customHeight="1" x14ac:dyDescent="0.25">
      <c r="A58" s="32"/>
      <c r="B58" s="51" t="s">
        <v>40</v>
      </c>
      <c r="C58" s="116" t="s">
        <v>41</v>
      </c>
      <c r="D58" s="50">
        <f>D59+D61</f>
        <v>329679</v>
      </c>
      <c r="E58" s="50">
        <f>E59+E61</f>
        <v>284802</v>
      </c>
      <c r="F58" s="50">
        <f>F59+F61</f>
        <v>286051</v>
      </c>
    </row>
    <row r="59" spans="1:6" s="5" customFormat="1" ht="19.149999999999999" customHeight="1" x14ac:dyDescent="0.25">
      <c r="A59" s="36"/>
      <c r="B59" s="53" t="s">
        <v>42</v>
      </c>
      <c r="C59" s="115" t="s">
        <v>43</v>
      </c>
      <c r="D59" s="56">
        <f>D60</f>
        <v>274479</v>
      </c>
      <c r="E59" s="56">
        <f>E60</f>
        <v>210802</v>
      </c>
      <c r="F59" s="56">
        <f>F60</f>
        <v>211051</v>
      </c>
    </row>
    <row r="60" spans="1:6" s="4" customFormat="1" ht="72.599999999999994" customHeight="1" x14ac:dyDescent="0.25">
      <c r="A60" s="32"/>
      <c r="B60" s="53" t="s">
        <v>44</v>
      </c>
      <c r="C60" s="115" t="s">
        <v>45</v>
      </c>
      <c r="D60" s="56">
        <v>274479</v>
      </c>
      <c r="E60" s="56">
        <v>210802</v>
      </c>
      <c r="F60" s="56">
        <v>211051</v>
      </c>
    </row>
    <row r="61" spans="1:6" s="5" customFormat="1" ht="25.5" x14ac:dyDescent="0.25">
      <c r="A61" s="36"/>
      <c r="B61" s="53" t="s">
        <v>240</v>
      </c>
      <c r="C61" s="115" t="s">
        <v>46</v>
      </c>
      <c r="D61" s="56">
        <f>D62</f>
        <v>55200</v>
      </c>
      <c r="E61" s="56">
        <f>E62</f>
        <v>74000</v>
      </c>
      <c r="F61" s="56">
        <f>F62</f>
        <v>75000</v>
      </c>
    </row>
    <row r="62" spans="1:6" s="4" customFormat="1" ht="61.5" customHeight="1" x14ac:dyDescent="0.25">
      <c r="A62" s="32"/>
      <c r="B62" s="53" t="s">
        <v>47</v>
      </c>
      <c r="C62" s="115" t="s">
        <v>48</v>
      </c>
      <c r="D62" s="56">
        <v>55200</v>
      </c>
      <c r="E62" s="56">
        <v>74000</v>
      </c>
      <c r="F62" s="56">
        <v>75000</v>
      </c>
    </row>
    <row r="63" spans="1:6" s="4" customFormat="1" ht="18.600000000000001" customHeight="1" x14ac:dyDescent="0.25">
      <c r="A63" s="32"/>
      <c r="B63" s="51" t="s">
        <v>49</v>
      </c>
      <c r="C63" s="116" t="s">
        <v>50</v>
      </c>
      <c r="D63" s="50">
        <f>D64+D66</f>
        <v>26820</v>
      </c>
      <c r="E63" s="50">
        <f>E64+E66</f>
        <v>16821</v>
      </c>
      <c r="F63" s="50">
        <f>F64+F66</f>
        <v>17527</v>
      </c>
    </row>
    <row r="64" spans="1:6" s="4" customFormat="1" ht="60" customHeight="1" x14ac:dyDescent="0.25">
      <c r="A64" s="32"/>
      <c r="B64" s="51" t="s">
        <v>51</v>
      </c>
      <c r="C64" s="116" t="s">
        <v>52</v>
      </c>
      <c r="D64" s="50">
        <f>SUM(D65)</f>
        <v>26700</v>
      </c>
      <c r="E64" s="50">
        <f>SUM(E65)</f>
        <v>16821</v>
      </c>
      <c r="F64" s="50">
        <f>SUM(F65)</f>
        <v>17527</v>
      </c>
    </row>
    <row r="65" spans="1:8" s="4" customFormat="1" ht="85.9" customHeight="1" x14ac:dyDescent="0.25">
      <c r="A65" s="32"/>
      <c r="B65" s="53" t="s">
        <v>53</v>
      </c>
      <c r="C65" s="115" t="s">
        <v>54</v>
      </c>
      <c r="D65" s="56">
        <v>26700</v>
      </c>
      <c r="E65" s="56">
        <v>16821</v>
      </c>
      <c r="F65" s="56">
        <v>17527</v>
      </c>
    </row>
    <row r="66" spans="1:8" s="4" customFormat="1" ht="75.599999999999994" customHeight="1" x14ac:dyDescent="0.25">
      <c r="A66" s="32"/>
      <c r="B66" s="51" t="s">
        <v>55</v>
      </c>
      <c r="C66" s="116" t="s">
        <v>56</v>
      </c>
      <c r="D66" s="50">
        <f>SUM(D67)</f>
        <v>120</v>
      </c>
      <c r="E66" s="50">
        <f>SUM(E67)</f>
        <v>0</v>
      </c>
      <c r="F66" s="50">
        <f>SUM(F67)</f>
        <v>0</v>
      </c>
    </row>
    <row r="67" spans="1:8" s="9" customFormat="1" ht="58.15" customHeight="1" x14ac:dyDescent="0.25">
      <c r="A67" s="37"/>
      <c r="B67" s="53" t="s">
        <v>57</v>
      </c>
      <c r="C67" s="115" t="s">
        <v>58</v>
      </c>
      <c r="D67" s="56">
        <v>120</v>
      </c>
      <c r="E67" s="56">
        <v>0</v>
      </c>
      <c r="F67" s="56">
        <v>0</v>
      </c>
    </row>
    <row r="68" spans="1:8" s="6" customFormat="1" ht="51" hidden="1" x14ac:dyDescent="0.25">
      <c r="A68" s="35"/>
      <c r="B68" s="51" t="s">
        <v>219</v>
      </c>
      <c r="C68" s="116" t="s">
        <v>59</v>
      </c>
      <c r="D68" s="50">
        <v>0</v>
      </c>
      <c r="E68" s="50">
        <v>0</v>
      </c>
      <c r="F68" s="50">
        <v>0</v>
      </c>
    </row>
    <row r="69" spans="1:8" s="4" customFormat="1" ht="57" customHeight="1" x14ac:dyDescent="0.25">
      <c r="A69" s="32"/>
      <c r="B69" s="51" t="s">
        <v>60</v>
      </c>
      <c r="C69" s="116" t="s">
        <v>61</v>
      </c>
      <c r="D69" s="50">
        <f>D70+D81+D84</f>
        <v>222489</v>
      </c>
      <c r="E69" s="50">
        <f>E70+E81+E84</f>
        <v>203348</v>
      </c>
      <c r="F69" s="50">
        <f>F70+F81+F84</f>
        <v>212203</v>
      </c>
    </row>
    <row r="70" spans="1:8" s="4" customFormat="1" ht="165" customHeight="1" x14ac:dyDescent="0.25">
      <c r="A70" s="32"/>
      <c r="B70" s="51" t="s">
        <v>62</v>
      </c>
      <c r="C70" s="116" t="s">
        <v>63</v>
      </c>
      <c r="D70" s="50">
        <f>D71+D73+D77+D75+D79</f>
        <v>197714.5</v>
      </c>
      <c r="E70" s="50">
        <f>E71+E73+E77+E75+E79</f>
        <v>178870</v>
      </c>
      <c r="F70" s="50">
        <f>F71+F73+F77+F75+F79</f>
        <v>188025</v>
      </c>
    </row>
    <row r="71" spans="1:8" s="9" customFormat="1" ht="109.9" customHeight="1" x14ac:dyDescent="0.25">
      <c r="A71" s="37"/>
      <c r="B71" s="53" t="s">
        <v>64</v>
      </c>
      <c r="C71" s="115" t="s">
        <v>65</v>
      </c>
      <c r="D71" s="56">
        <f>D72</f>
        <v>145000</v>
      </c>
      <c r="E71" s="56">
        <f>E72</f>
        <v>130000</v>
      </c>
      <c r="F71" s="56">
        <f>F72</f>
        <v>135000</v>
      </c>
    </row>
    <row r="72" spans="1:8" s="9" customFormat="1" ht="138.6" customHeight="1" x14ac:dyDescent="0.25">
      <c r="A72" s="37"/>
      <c r="B72" s="53" t="s">
        <v>466</v>
      </c>
      <c r="C72" s="115" t="s">
        <v>66</v>
      </c>
      <c r="D72" s="56">
        <v>145000</v>
      </c>
      <c r="E72" s="56">
        <v>130000</v>
      </c>
      <c r="F72" s="56">
        <v>135000</v>
      </c>
      <c r="H72" s="17"/>
    </row>
    <row r="73" spans="1:8" s="9" customFormat="1" ht="144" customHeight="1" x14ac:dyDescent="0.25">
      <c r="A73" s="37"/>
      <c r="B73" s="53" t="s">
        <v>67</v>
      </c>
      <c r="C73" s="115" t="s">
        <v>68</v>
      </c>
      <c r="D73" s="56">
        <f>D74</f>
        <v>32464</v>
      </c>
      <c r="E73" s="56">
        <f>E74</f>
        <v>20000</v>
      </c>
      <c r="F73" s="56">
        <f>F74</f>
        <v>23000</v>
      </c>
    </row>
    <row r="74" spans="1:8" s="9" customFormat="1" ht="142.9" customHeight="1" x14ac:dyDescent="0.25">
      <c r="A74" s="37"/>
      <c r="B74" s="53" t="s">
        <v>69</v>
      </c>
      <c r="C74" s="115" t="s">
        <v>70</v>
      </c>
      <c r="D74" s="56">
        <v>32464</v>
      </c>
      <c r="E74" s="56">
        <v>20000</v>
      </c>
      <c r="F74" s="56">
        <v>23000</v>
      </c>
    </row>
    <row r="75" spans="1:8" s="9" customFormat="1" ht="145.5" hidden="1" customHeight="1" x14ac:dyDescent="0.25">
      <c r="A75" s="37"/>
      <c r="B75" s="53" t="s">
        <v>71</v>
      </c>
      <c r="C75" s="115" t="s">
        <v>72</v>
      </c>
      <c r="D75" s="56">
        <f>D76</f>
        <v>0</v>
      </c>
      <c r="E75" s="56">
        <f>E76</f>
        <v>0</v>
      </c>
      <c r="F75" s="56">
        <f>F76</f>
        <v>0</v>
      </c>
    </row>
    <row r="76" spans="1:8" s="9" customFormat="1" ht="128.25" hidden="1" customHeight="1" x14ac:dyDescent="0.25">
      <c r="A76" s="37"/>
      <c r="B76" s="53" t="s">
        <v>73</v>
      </c>
      <c r="C76" s="115" t="s">
        <v>74</v>
      </c>
      <c r="D76" s="56">
        <v>0</v>
      </c>
      <c r="E76" s="56"/>
      <c r="F76" s="56"/>
    </row>
    <row r="77" spans="1:8" s="9" customFormat="1" ht="85.15" customHeight="1" x14ac:dyDescent="0.25">
      <c r="A77" s="37"/>
      <c r="B77" s="53" t="s">
        <v>75</v>
      </c>
      <c r="C77" s="115" t="s">
        <v>76</v>
      </c>
      <c r="D77" s="56">
        <f>D78</f>
        <v>20000</v>
      </c>
      <c r="E77" s="56">
        <f>E78</f>
        <v>28870</v>
      </c>
      <c r="F77" s="56">
        <f>F78</f>
        <v>30025</v>
      </c>
    </row>
    <row r="78" spans="1:8" s="9" customFormat="1" ht="74.45" customHeight="1" x14ac:dyDescent="0.25">
      <c r="A78" s="37"/>
      <c r="B78" s="53" t="s">
        <v>77</v>
      </c>
      <c r="C78" s="115" t="s">
        <v>78</v>
      </c>
      <c r="D78" s="56">
        <v>20000</v>
      </c>
      <c r="E78" s="56">
        <v>28870</v>
      </c>
      <c r="F78" s="56">
        <v>30025</v>
      </c>
    </row>
    <row r="79" spans="1:8" s="9" customFormat="1" ht="226.9" customHeight="1" x14ac:dyDescent="0.25">
      <c r="A79" s="37"/>
      <c r="B79" s="53" t="s">
        <v>467</v>
      </c>
      <c r="C79" s="82" t="s">
        <v>383</v>
      </c>
      <c r="D79" s="56">
        <f>SUM(D80)</f>
        <v>250.5</v>
      </c>
      <c r="E79" s="56">
        <f t="shared" ref="E79:F79" si="5">SUM(E80)</f>
        <v>0</v>
      </c>
      <c r="F79" s="56">
        <f t="shared" si="5"/>
        <v>0</v>
      </c>
    </row>
    <row r="80" spans="1:8" s="9" customFormat="1" ht="220.9" customHeight="1" x14ac:dyDescent="0.25">
      <c r="A80" s="37"/>
      <c r="B80" s="53" t="s">
        <v>336</v>
      </c>
      <c r="C80" s="82" t="s">
        <v>383</v>
      </c>
      <c r="D80" s="56">
        <v>250.5</v>
      </c>
      <c r="E80" s="56">
        <v>0</v>
      </c>
      <c r="F80" s="56">
        <v>0</v>
      </c>
    </row>
    <row r="81" spans="1:7" s="4" customFormat="1" ht="45" hidden="1" customHeight="1" x14ac:dyDescent="0.25">
      <c r="A81" s="32"/>
      <c r="B81" s="51" t="s">
        <v>79</v>
      </c>
      <c r="C81" s="116" t="s">
        <v>80</v>
      </c>
      <c r="D81" s="50">
        <f>SUM(D82)</f>
        <v>0</v>
      </c>
      <c r="E81" s="50">
        <f>SUM(E82)</f>
        <v>0</v>
      </c>
      <c r="F81" s="50">
        <f>SUM(F82)</f>
        <v>0</v>
      </c>
    </row>
    <row r="82" spans="1:7" s="4" customFormat="1" ht="84.2" hidden="1" customHeight="1" x14ac:dyDescent="0.25">
      <c r="A82" s="32"/>
      <c r="B82" s="53" t="s">
        <v>81</v>
      </c>
      <c r="C82" s="115" t="s">
        <v>82</v>
      </c>
      <c r="D82" s="56">
        <f>D83</f>
        <v>0</v>
      </c>
      <c r="E82" s="56">
        <f>E83</f>
        <v>0</v>
      </c>
      <c r="F82" s="56">
        <f>F83</f>
        <v>0</v>
      </c>
    </row>
    <row r="83" spans="1:7" s="4" customFormat="1" ht="86.25" hidden="1" customHeight="1" x14ac:dyDescent="0.25">
      <c r="A83" s="32"/>
      <c r="B83" s="53" t="s">
        <v>391</v>
      </c>
      <c r="C83" s="115" t="s">
        <v>83</v>
      </c>
      <c r="D83" s="56">
        <v>0</v>
      </c>
      <c r="E83" s="56">
        <v>0</v>
      </c>
      <c r="F83" s="56">
        <v>0</v>
      </c>
    </row>
    <row r="84" spans="1:7" s="4" customFormat="1" ht="163.15" customHeight="1" x14ac:dyDescent="0.25">
      <c r="A84" s="32"/>
      <c r="B84" s="51" t="s">
        <v>84</v>
      </c>
      <c r="C84" s="116" t="s">
        <v>352</v>
      </c>
      <c r="D84" s="50">
        <f>SUM(D85+D89)</f>
        <v>24774.5</v>
      </c>
      <c r="E84" s="50">
        <f>SUM(E85+E89)</f>
        <v>24478</v>
      </c>
      <c r="F84" s="50">
        <f>SUM(F85+F89)</f>
        <v>24178</v>
      </c>
    </row>
    <row r="85" spans="1:7" s="4" customFormat="1" ht="166.9" customHeight="1" x14ac:dyDescent="0.25">
      <c r="A85" s="32"/>
      <c r="B85" s="53" t="s">
        <v>86</v>
      </c>
      <c r="C85" s="115" t="s">
        <v>85</v>
      </c>
      <c r="D85" s="56">
        <f>SUM(D86:D88)</f>
        <v>17990</v>
      </c>
      <c r="E85" s="56">
        <f>SUM(E86:E88)</f>
        <v>14500</v>
      </c>
      <c r="F85" s="56">
        <f>SUM(F86:F88)</f>
        <v>14200</v>
      </c>
    </row>
    <row r="86" spans="1:7" s="9" customFormat="1" ht="70.150000000000006" customHeight="1" x14ac:dyDescent="0.25">
      <c r="A86" s="37"/>
      <c r="B86" s="53" t="s">
        <v>87</v>
      </c>
      <c r="C86" s="82" t="s">
        <v>361</v>
      </c>
      <c r="D86" s="56">
        <v>16400</v>
      </c>
      <c r="E86" s="56">
        <v>14100</v>
      </c>
      <c r="F86" s="56">
        <v>13800</v>
      </c>
    </row>
    <row r="87" spans="1:7" s="9" customFormat="1" ht="60" customHeight="1" x14ac:dyDescent="0.25">
      <c r="A87" s="37"/>
      <c r="B87" s="53" t="s">
        <v>88</v>
      </c>
      <c r="C87" s="115" t="s">
        <v>89</v>
      </c>
      <c r="D87" s="56">
        <v>700</v>
      </c>
      <c r="E87" s="56">
        <v>250</v>
      </c>
      <c r="F87" s="56">
        <v>250</v>
      </c>
    </row>
    <row r="88" spans="1:7" s="9" customFormat="1" ht="151.15" customHeight="1" x14ac:dyDescent="0.25">
      <c r="A88" s="37"/>
      <c r="B88" s="53" t="s">
        <v>90</v>
      </c>
      <c r="C88" s="82" t="s">
        <v>384</v>
      </c>
      <c r="D88" s="56">
        <v>890</v>
      </c>
      <c r="E88" s="56">
        <v>150</v>
      </c>
      <c r="F88" s="56">
        <v>150</v>
      </c>
    </row>
    <row r="89" spans="1:7" s="9" customFormat="1" ht="181.15" customHeight="1" x14ac:dyDescent="0.25">
      <c r="A89" s="37"/>
      <c r="B89" s="60" t="s">
        <v>357</v>
      </c>
      <c r="C89" s="82" t="s">
        <v>358</v>
      </c>
      <c r="D89" s="56">
        <f>SUM(D90:D92)</f>
        <v>6784.5</v>
      </c>
      <c r="E89" s="56">
        <f>SUM(E90:E92)</f>
        <v>9978</v>
      </c>
      <c r="F89" s="56">
        <f>SUM(F90:F92)</f>
        <v>9978</v>
      </c>
    </row>
    <row r="90" spans="1:7" s="9" customFormat="1" ht="139.69999999999999" hidden="1" customHeight="1" x14ac:dyDescent="0.25">
      <c r="A90" s="37"/>
      <c r="B90" s="59" t="s">
        <v>468</v>
      </c>
      <c r="C90" s="82" t="s">
        <v>469</v>
      </c>
      <c r="D90" s="56">
        <v>0</v>
      </c>
      <c r="E90" s="56">
        <v>0</v>
      </c>
      <c r="F90" s="56">
        <v>0</v>
      </c>
    </row>
    <row r="91" spans="1:7" s="9" customFormat="1" ht="138.6" customHeight="1" x14ac:dyDescent="0.25">
      <c r="A91" s="37"/>
      <c r="B91" s="59" t="s">
        <v>470</v>
      </c>
      <c r="C91" s="82" t="s">
        <v>471</v>
      </c>
      <c r="D91" s="56">
        <v>878</v>
      </c>
      <c r="E91" s="56">
        <v>878</v>
      </c>
      <c r="F91" s="56">
        <v>878</v>
      </c>
    </row>
    <row r="92" spans="1:7" s="9" customFormat="1" ht="150.6" customHeight="1" x14ac:dyDescent="0.25">
      <c r="A92" s="37"/>
      <c r="B92" s="59" t="s">
        <v>472</v>
      </c>
      <c r="C92" s="82" t="s">
        <v>473</v>
      </c>
      <c r="D92" s="56">
        <v>5906.5</v>
      </c>
      <c r="E92" s="56">
        <v>9100</v>
      </c>
      <c r="F92" s="56">
        <v>9100</v>
      </c>
    </row>
    <row r="93" spans="1:7" s="4" customFormat="1" ht="32.450000000000003" customHeight="1" x14ac:dyDescent="0.25">
      <c r="A93" s="32"/>
      <c r="B93" s="51" t="s">
        <v>91</v>
      </c>
      <c r="C93" s="116" t="s">
        <v>92</v>
      </c>
      <c r="D93" s="50">
        <f>D94</f>
        <v>690.2</v>
      </c>
      <c r="E93" s="50">
        <f>E94</f>
        <v>350</v>
      </c>
      <c r="F93" s="50">
        <f>F94</f>
        <v>350</v>
      </c>
    </row>
    <row r="94" spans="1:7" s="4" customFormat="1" ht="48" customHeight="1" x14ac:dyDescent="0.25">
      <c r="A94" s="32"/>
      <c r="B94" s="51" t="s">
        <v>93</v>
      </c>
      <c r="C94" s="116" t="s">
        <v>94</v>
      </c>
      <c r="D94" s="62">
        <f t="shared" ref="D94" si="6">SUM(D95:D99)</f>
        <v>690.2</v>
      </c>
      <c r="E94" s="62">
        <f t="shared" ref="E94" si="7">SUM(E95:E99)</f>
        <v>350</v>
      </c>
      <c r="F94" s="62">
        <f t="shared" ref="F94" si="8">SUM(F95:F99)</f>
        <v>350</v>
      </c>
      <c r="G94" s="26"/>
    </row>
    <row r="95" spans="1:7" s="9" customFormat="1" ht="56.45" customHeight="1" x14ac:dyDescent="0.25">
      <c r="A95" s="37"/>
      <c r="B95" s="53" t="s">
        <v>95</v>
      </c>
      <c r="C95" s="115" t="s">
        <v>96</v>
      </c>
      <c r="D95" s="56">
        <v>150</v>
      </c>
      <c r="E95" s="56">
        <v>150</v>
      </c>
      <c r="F95" s="56">
        <v>150</v>
      </c>
    </row>
    <row r="96" spans="1:7" s="9" customFormat="1" ht="43.5" hidden="1" customHeight="1" x14ac:dyDescent="0.25">
      <c r="A96" s="37"/>
      <c r="B96" s="63" t="s">
        <v>97</v>
      </c>
      <c r="C96" s="120" t="s">
        <v>98</v>
      </c>
      <c r="D96" s="64"/>
      <c r="E96" s="64"/>
      <c r="F96" s="64"/>
    </row>
    <row r="97" spans="1:14" s="9" customFormat="1" ht="30" customHeight="1" x14ac:dyDescent="0.25">
      <c r="A97" s="37"/>
      <c r="B97" s="53" t="s">
        <v>99</v>
      </c>
      <c r="C97" s="115" t="s">
        <v>100</v>
      </c>
      <c r="D97" s="56">
        <v>353.7</v>
      </c>
      <c r="E97" s="56">
        <v>200</v>
      </c>
      <c r="F97" s="56">
        <v>200</v>
      </c>
      <c r="G97" s="44"/>
    </row>
    <row r="98" spans="1:14" s="4" customFormat="1" ht="30.6" customHeight="1" x14ac:dyDescent="0.25">
      <c r="A98" s="32"/>
      <c r="B98" s="53" t="s">
        <v>267</v>
      </c>
      <c r="C98" s="115" t="s">
        <v>268</v>
      </c>
      <c r="D98" s="56">
        <v>186.5</v>
      </c>
      <c r="E98" s="56">
        <v>0</v>
      </c>
      <c r="F98" s="56">
        <v>0</v>
      </c>
      <c r="G98" s="45"/>
      <c r="H98" s="43"/>
      <c r="N98" s="43"/>
    </row>
    <row r="99" spans="1:14" s="4" customFormat="1" ht="82.5" hidden="1" customHeight="1" x14ac:dyDescent="0.25">
      <c r="A99" s="32"/>
      <c r="B99" s="53" t="s">
        <v>269</v>
      </c>
      <c r="C99" s="115" t="s">
        <v>397</v>
      </c>
      <c r="D99" s="56"/>
      <c r="E99" s="56"/>
      <c r="F99" s="56"/>
      <c r="G99" s="43"/>
    </row>
    <row r="100" spans="1:14" s="4" customFormat="1" ht="45" customHeight="1" x14ac:dyDescent="0.25">
      <c r="A100" s="32"/>
      <c r="B100" s="51" t="s">
        <v>101</v>
      </c>
      <c r="C100" s="116" t="s">
        <v>102</v>
      </c>
      <c r="D100" s="50">
        <f>D101+D111</f>
        <v>19837.099999999999</v>
      </c>
      <c r="E100" s="50">
        <f>E101+E111</f>
        <v>2835</v>
      </c>
      <c r="F100" s="50">
        <f>F101+F111</f>
        <v>3035</v>
      </c>
      <c r="G100" s="43"/>
    </row>
    <row r="101" spans="1:14" s="4" customFormat="1" ht="31.9" customHeight="1" x14ac:dyDescent="0.25">
      <c r="A101" s="32"/>
      <c r="B101" s="51" t="s">
        <v>103</v>
      </c>
      <c r="C101" s="116" t="s">
        <v>104</v>
      </c>
      <c r="D101" s="50">
        <f>D102+D103</f>
        <v>9924.1999999999989</v>
      </c>
      <c r="E101" s="50">
        <f t="shared" ref="E101:F101" si="9">E102+E103</f>
        <v>1835</v>
      </c>
      <c r="F101" s="50">
        <f t="shared" si="9"/>
        <v>2035</v>
      </c>
    </row>
    <row r="102" spans="1:14" s="4" customFormat="1" ht="99" customHeight="1" x14ac:dyDescent="0.25">
      <c r="A102" s="32"/>
      <c r="B102" s="53" t="s">
        <v>519</v>
      </c>
      <c r="C102" s="115" t="s">
        <v>520</v>
      </c>
      <c r="D102" s="56">
        <v>67.8</v>
      </c>
      <c r="E102" s="56">
        <v>0</v>
      </c>
      <c r="F102" s="56">
        <v>0</v>
      </c>
    </row>
    <row r="103" spans="1:14" s="4" customFormat="1" ht="33" customHeight="1" x14ac:dyDescent="0.25">
      <c r="A103" s="32"/>
      <c r="B103" s="53" t="s">
        <v>105</v>
      </c>
      <c r="C103" s="115" t="s">
        <v>106</v>
      </c>
      <c r="D103" s="56">
        <f t="shared" ref="D103" si="10">D104</f>
        <v>9856.4</v>
      </c>
      <c r="E103" s="56">
        <f t="shared" ref="E103" si="11">E104</f>
        <v>1835</v>
      </c>
      <c r="F103" s="56">
        <f t="shared" ref="F103" si="12">F104</f>
        <v>2035</v>
      </c>
    </row>
    <row r="104" spans="1:14" s="4" customFormat="1" ht="58.15" customHeight="1" x14ac:dyDescent="0.25">
      <c r="A104" s="32"/>
      <c r="B104" s="53" t="s">
        <v>107</v>
      </c>
      <c r="C104" s="115" t="s">
        <v>108</v>
      </c>
      <c r="D104" s="56">
        <f>SUM(D105:D110)</f>
        <v>9856.4</v>
      </c>
      <c r="E104" s="56">
        <f>SUM(E105:E110)</f>
        <v>1835</v>
      </c>
      <c r="F104" s="56">
        <f>SUM(F105:F110)</f>
        <v>2035</v>
      </c>
    </row>
    <row r="105" spans="1:14" s="4" customFormat="1" ht="45" hidden="1" customHeight="1" x14ac:dyDescent="0.25">
      <c r="A105" s="32"/>
      <c r="B105" s="53"/>
      <c r="C105" s="115"/>
      <c r="D105" s="56"/>
      <c r="E105" s="56"/>
      <c r="F105" s="56"/>
    </row>
    <row r="106" spans="1:14" s="4" customFormat="1" ht="46.5" hidden="1" customHeight="1" x14ac:dyDescent="0.25">
      <c r="A106" s="32"/>
      <c r="B106" s="53"/>
      <c r="C106" s="121"/>
      <c r="D106" s="56"/>
      <c r="E106" s="56"/>
      <c r="F106" s="56"/>
    </row>
    <row r="107" spans="1:14" s="4" customFormat="1" ht="46.5" hidden="1" customHeight="1" x14ac:dyDescent="0.25">
      <c r="A107" s="32"/>
      <c r="B107" s="53" t="s">
        <v>328</v>
      </c>
      <c r="C107" s="115" t="s">
        <v>108</v>
      </c>
      <c r="D107" s="56">
        <v>0</v>
      </c>
      <c r="E107" s="56">
        <v>0</v>
      </c>
      <c r="F107" s="56">
        <v>0</v>
      </c>
    </row>
    <row r="108" spans="1:14" s="9" customFormat="1" ht="31.9" customHeight="1" x14ac:dyDescent="0.25">
      <c r="A108" s="37"/>
      <c r="B108" s="53" t="s">
        <v>474</v>
      </c>
      <c r="C108" s="115" t="s">
        <v>109</v>
      </c>
      <c r="D108" s="56">
        <v>9173</v>
      </c>
      <c r="E108" s="56">
        <v>335</v>
      </c>
      <c r="F108" s="56">
        <v>335</v>
      </c>
    </row>
    <row r="109" spans="1:14" s="9" customFormat="1" ht="60" customHeight="1" x14ac:dyDescent="0.25">
      <c r="A109" s="37"/>
      <c r="B109" s="53" t="s">
        <v>475</v>
      </c>
      <c r="C109" s="115" t="s">
        <v>406</v>
      </c>
      <c r="D109" s="56">
        <v>683.4</v>
      </c>
      <c r="E109" s="56">
        <v>1500</v>
      </c>
      <c r="F109" s="56">
        <v>1700</v>
      </c>
    </row>
    <row r="110" spans="1:14" s="4" customFormat="1" ht="51.75" hidden="1" customHeight="1" x14ac:dyDescent="0.25">
      <c r="A110" s="32"/>
      <c r="B110" s="53" t="s">
        <v>476</v>
      </c>
      <c r="C110" s="115" t="s">
        <v>108</v>
      </c>
      <c r="D110" s="56">
        <v>0</v>
      </c>
      <c r="E110" s="56">
        <v>0</v>
      </c>
      <c r="F110" s="56">
        <v>0</v>
      </c>
    </row>
    <row r="111" spans="1:14" s="6" customFormat="1" ht="33.6" customHeight="1" x14ac:dyDescent="0.25">
      <c r="A111" s="35"/>
      <c r="B111" s="51" t="s">
        <v>110</v>
      </c>
      <c r="C111" s="116" t="s">
        <v>111</v>
      </c>
      <c r="D111" s="50">
        <f>SUM(D112+D114)</f>
        <v>9912.9</v>
      </c>
      <c r="E111" s="50">
        <f>SUM(E112+E114)</f>
        <v>1000</v>
      </c>
      <c r="F111" s="50">
        <f>SUM(F112+F114)</f>
        <v>1000</v>
      </c>
    </row>
    <row r="112" spans="1:14" s="6" customFormat="1" ht="60.6" customHeight="1" x14ac:dyDescent="0.25">
      <c r="A112" s="35"/>
      <c r="B112" s="53" t="s">
        <v>414</v>
      </c>
      <c r="C112" s="115" t="s">
        <v>514</v>
      </c>
      <c r="D112" s="56">
        <f>D113</f>
        <v>179.9</v>
      </c>
      <c r="E112" s="56">
        <f>E113</f>
        <v>0</v>
      </c>
      <c r="F112" s="56">
        <v>0</v>
      </c>
    </row>
    <row r="113" spans="1:6" s="6" customFormat="1" ht="72" customHeight="1" x14ac:dyDescent="0.25">
      <c r="A113" s="35"/>
      <c r="B113" s="53" t="s">
        <v>477</v>
      </c>
      <c r="C113" s="115" t="s">
        <v>413</v>
      </c>
      <c r="D113" s="56">
        <v>179.9</v>
      </c>
      <c r="E113" s="56">
        <v>0</v>
      </c>
      <c r="F113" s="56">
        <v>0</v>
      </c>
    </row>
    <row r="114" spans="1:6" s="6" customFormat="1" ht="29.45" customHeight="1" x14ac:dyDescent="0.25">
      <c r="A114" s="35"/>
      <c r="B114" s="53" t="s">
        <v>415</v>
      </c>
      <c r="C114" s="115" t="s">
        <v>515</v>
      </c>
      <c r="D114" s="56">
        <f>SUM(D115:D119)</f>
        <v>9733</v>
      </c>
      <c r="E114" s="56">
        <f>SUM(E115:E117)</f>
        <v>1000</v>
      </c>
      <c r="F114" s="56">
        <f>SUM(F115:F117)</f>
        <v>1000</v>
      </c>
    </row>
    <row r="115" spans="1:6" s="6" customFormat="1" ht="45.6" customHeight="1" x14ac:dyDescent="0.25">
      <c r="A115" s="35"/>
      <c r="B115" s="53" t="s">
        <v>362</v>
      </c>
      <c r="C115" s="115" t="s">
        <v>220</v>
      </c>
      <c r="D115" s="56">
        <v>3260.1</v>
      </c>
      <c r="E115" s="56">
        <v>0</v>
      </c>
      <c r="F115" s="56">
        <v>0</v>
      </c>
    </row>
    <row r="116" spans="1:6" s="6" customFormat="1" ht="44.45" hidden="1" customHeight="1" x14ac:dyDescent="0.25">
      <c r="A116" s="35"/>
      <c r="B116" s="53" t="s">
        <v>416</v>
      </c>
      <c r="C116" s="115" t="s">
        <v>220</v>
      </c>
      <c r="D116" s="56">
        <v>0</v>
      </c>
      <c r="E116" s="56">
        <v>0</v>
      </c>
      <c r="F116" s="56">
        <v>0</v>
      </c>
    </row>
    <row r="117" spans="1:6" s="9" customFormat="1" ht="45.6" customHeight="1" x14ac:dyDescent="0.25">
      <c r="A117" s="37"/>
      <c r="B117" s="53" t="s">
        <v>363</v>
      </c>
      <c r="C117" s="115" t="s">
        <v>220</v>
      </c>
      <c r="D117" s="56">
        <v>6472.9</v>
      </c>
      <c r="E117" s="56">
        <v>1000</v>
      </c>
      <c r="F117" s="56">
        <v>1000</v>
      </c>
    </row>
    <row r="118" spans="1:6" s="9" customFormat="1" ht="42.75" hidden="1" customHeight="1" x14ac:dyDescent="0.25">
      <c r="A118" s="37"/>
      <c r="B118" s="53" t="s">
        <v>421</v>
      </c>
      <c r="C118" s="115" t="s">
        <v>220</v>
      </c>
      <c r="D118" s="56">
        <v>0</v>
      </c>
      <c r="E118" s="56">
        <v>0</v>
      </c>
      <c r="F118" s="56">
        <v>0</v>
      </c>
    </row>
    <row r="119" spans="1:6" s="9" customFormat="1" ht="42.75" hidden="1" customHeight="1" x14ac:dyDescent="0.25">
      <c r="A119" s="37"/>
      <c r="B119" s="53" t="s">
        <v>432</v>
      </c>
      <c r="C119" s="115" t="s">
        <v>220</v>
      </c>
      <c r="D119" s="56">
        <v>0</v>
      </c>
      <c r="E119" s="56">
        <v>0</v>
      </c>
      <c r="F119" s="56">
        <v>0</v>
      </c>
    </row>
    <row r="120" spans="1:6" s="4" customFormat="1" ht="44.45" customHeight="1" x14ac:dyDescent="0.25">
      <c r="A120" s="32"/>
      <c r="B120" s="51" t="s">
        <v>112</v>
      </c>
      <c r="C120" s="116" t="s">
        <v>113</v>
      </c>
      <c r="D120" s="50">
        <f>D123+D126+D121</f>
        <v>119531.8</v>
      </c>
      <c r="E120" s="50">
        <f>E123+E126+E121</f>
        <v>39000</v>
      </c>
      <c r="F120" s="50">
        <f>F123+F126+F121</f>
        <v>39000</v>
      </c>
    </row>
    <row r="121" spans="1:6" s="4" customFormat="1" ht="17.45" customHeight="1" x14ac:dyDescent="0.25">
      <c r="A121" s="32"/>
      <c r="B121" s="51" t="s">
        <v>478</v>
      </c>
      <c r="C121" s="116" t="s">
        <v>114</v>
      </c>
      <c r="D121" s="50">
        <f>D122</f>
        <v>15946.8</v>
      </c>
      <c r="E121" s="50">
        <f>E122</f>
        <v>0</v>
      </c>
      <c r="F121" s="50">
        <f>F122</f>
        <v>0</v>
      </c>
    </row>
    <row r="122" spans="1:6" s="9" customFormat="1" ht="45.6" customHeight="1" x14ac:dyDescent="0.25">
      <c r="A122" s="37"/>
      <c r="B122" s="53" t="s">
        <v>115</v>
      </c>
      <c r="C122" s="115" t="s">
        <v>221</v>
      </c>
      <c r="D122" s="56">
        <v>15946.8</v>
      </c>
      <c r="E122" s="56">
        <v>0</v>
      </c>
      <c r="F122" s="56">
        <v>0</v>
      </c>
    </row>
    <row r="123" spans="1:6" s="9" customFormat="1" ht="168" customHeight="1" x14ac:dyDescent="0.25">
      <c r="A123" s="37"/>
      <c r="B123" s="51" t="s">
        <v>116</v>
      </c>
      <c r="C123" s="116" t="s">
        <v>117</v>
      </c>
      <c r="D123" s="50">
        <f t="shared" ref="D123:D124" si="13">D124</f>
        <v>49097.2</v>
      </c>
      <c r="E123" s="50">
        <f>E124</f>
        <v>15000</v>
      </c>
      <c r="F123" s="50">
        <f>F124</f>
        <v>15000</v>
      </c>
    </row>
    <row r="124" spans="1:6" s="9" customFormat="1" ht="180.6" customHeight="1" x14ac:dyDescent="0.25">
      <c r="A124" s="37"/>
      <c r="B124" s="53" t="s">
        <v>118</v>
      </c>
      <c r="C124" s="115" t="s">
        <v>119</v>
      </c>
      <c r="D124" s="56">
        <f t="shared" si="13"/>
        <v>49097.2</v>
      </c>
      <c r="E124" s="56">
        <f>E125</f>
        <v>15000</v>
      </c>
      <c r="F124" s="56">
        <f>F125</f>
        <v>15000</v>
      </c>
    </row>
    <row r="125" spans="1:6" s="9" customFormat="1" ht="165" customHeight="1" x14ac:dyDescent="0.25">
      <c r="A125" s="37"/>
      <c r="B125" s="53" t="s">
        <v>120</v>
      </c>
      <c r="C125" s="115" t="s">
        <v>121</v>
      </c>
      <c r="D125" s="56">
        <v>49097.2</v>
      </c>
      <c r="E125" s="56">
        <v>15000</v>
      </c>
      <c r="F125" s="56">
        <v>15000</v>
      </c>
    </row>
    <row r="126" spans="1:6" s="9" customFormat="1" ht="58.15" customHeight="1" x14ac:dyDescent="0.25">
      <c r="A126" s="37"/>
      <c r="B126" s="51" t="s">
        <v>122</v>
      </c>
      <c r="C126" s="116" t="s">
        <v>123</v>
      </c>
      <c r="D126" s="50">
        <f>D127+D129+D131</f>
        <v>54487.8</v>
      </c>
      <c r="E126" s="50">
        <f>E127+E129+E131</f>
        <v>24000</v>
      </c>
      <c r="F126" s="50">
        <f>F127+F129+F131</f>
        <v>24000</v>
      </c>
    </row>
    <row r="127" spans="1:6" s="9" customFormat="1" ht="57.6" customHeight="1" x14ac:dyDescent="0.25">
      <c r="A127" s="37"/>
      <c r="B127" s="53" t="s">
        <v>124</v>
      </c>
      <c r="C127" s="115" t="s">
        <v>125</v>
      </c>
      <c r="D127" s="56">
        <f t="shared" ref="D127" si="14">D128</f>
        <v>30825.9</v>
      </c>
      <c r="E127" s="56">
        <f t="shared" ref="E127" si="15">E128</f>
        <v>20000</v>
      </c>
      <c r="F127" s="56">
        <f t="shared" ref="F127" si="16">F128</f>
        <v>20000</v>
      </c>
    </row>
    <row r="128" spans="1:6" s="9" customFormat="1" ht="85.9" customHeight="1" x14ac:dyDescent="0.25">
      <c r="A128" s="37"/>
      <c r="B128" s="53" t="s">
        <v>126</v>
      </c>
      <c r="C128" s="115" t="s">
        <v>127</v>
      </c>
      <c r="D128" s="56">
        <v>30825.9</v>
      </c>
      <c r="E128" s="56">
        <v>20000</v>
      </c>
      <c r="F128" s="56">
        <v>20000</v>
      </c>
    </row>
    <row r="129" spans="1:6" s="5" customFormat="1" ht="85.9" customHeight="1" x14ac:dyDescent="0.25">
      <c r="A129" s="36"/>
      <c r="B129" s="53" t="s">
        <v>222</v>
      </c>
      <c r="C129" s="115" t="s">
        <v>223</v>
      </c>
      <c r="D129" s="56">
        <f t="shared" ref="D129" si="17">D130</f>
        <v>6394.2</v>
      </c>
      <c r="E129" s="56">
        <f t="shared" ref="E129" si="18">E130</f>
        <v>0</v>
      </c>
      <c r="F129" s="56">
        <f t="shared" ref="F129" si="19">F130</f>
        <v>0</v>
      </c>
    </row>
    <row r="130" spans="1:6" s="5" customFormat="1" ht="99.6" customHeight="1" x14ac:dyDescent="0.25">
      <c r="A130" s="36"/>
      <c r="B130" s="53" t="s">
        <v>224</v>
      </c>
      <c r="C130" s="115" t="s">
        <v>225</v>
      </c>
      <c r="D130" s="56">
        <v>6394.2</v>
      </c>
      <c r="E130" s="56">
        <v>0</v>
      </c>
      <c r="F130" s="56">
        <v>0</v>
      </c>
    </row>
    <row r="131" spans="1:6" s="11" customFormat="1" ht="125.45" customHeight="1" x14ac:dyDescent="0.25">
      <c r="A131" s="38"/>
      <c r="B131" s="53" t="s">
        <v>128</v>
      </c>
      <c r="C131" s="115" t="s">
        <v>129</v>
      </c>
      <c r="D131" s="56">
        <f t="shared" ref="D131" si="20">D132</f>
        <v>17267.7</v>
      </c>
      <c r="E131" s="56">
        <f t="shared" ref="E131" si="21">E132</f>
        <v>4000</v>
      </c>
      <c r="F131" s="56">
        <f t="shared" ref="F131" si="22">F132</f>
        <v>4000</v>
      </c>
    </row>
    <row r="132" spans="1:6" s="9" customFormat="1" ht="152.44999999999999" customHeight="1" x14ac:dyDescent="0.25">
      <c r="A132" s="37"/>
      <c r="B132" s="53" t="s">
        <v>130</v>
      </c>
      <c r="C132" s="115" t="s">
        <v>131</v>
      </c>
      <c r="D132" s="56">
        <v>17267.7</v>
      </c>
      <c r="E132" s="56">
        <v>4000</v>
      </c>
      <c r="F132" s="56">
        <v>4000</v>
      </c>
    </row>
    <row r="133" spans="1:6" s="4" customFormat="1" ht="32.450000000000003" customHeight="1" x14ac:dyDescent="0.25">
      <c r="A133" s="32"/>
      <c r="B133" s="51" t="s">
        <v>132</v>
      </c>
      <c r="C133" s="116" t="s">
        <v>133</v>
      </c>
      <c r="D133" s="62">
        <f>SUM(D134:D155)</f>
        <v>14974.700000000003</v>
      </c>
      <c r="E133" s="62">
        <f t="shared" ref="E133:F133" si="23">SUM(E134:E155)</f>
        <v>2734</v>
      </c>
      <c r="F133" s="62">
        <f t="shared" si="23"/>
        <v>2734</v>
      </c>
    </row>
    <row r="134" spans="1:6" s="4" customFormat="1" ht="71.45" customHeight="1" x14ac:dyDescent="0.25">
      <c r="A134" s="32"/>
      <c r="B134" s="53" t="s">
        <v>323</v>
      </c>
      <c r="C134" s="115" t="s">
        <v>408</v>
      </c>
      <c r="D134" s="65">
        <v>3084.3</v>
      </c>
      <c r="E134" s="65">
        <v>2150</v>
      </c>
      <c r="F134" s="65">
        <v>2150</v>
      </c>
    </row>
    <row r="135" spans="1:6" s="4" customFormat="1" ht="155.44999999999999" customHeight="1" x14ac:dyDescent="0.25">
      <c r="A135" s="32"/>
      <c r="B135" s="59" t="s">
        <v>518</v>
      </c>
      <c r="C135" s="119" t="s">
        <v>516</v>
      </c>
      <c r="D135" s="65">
        <v>10</v>
      </c>
      <c r="E135" s="65">
        <v>0</v>
      </c>
      <c r="F135" s="65">
        <v>0</v>
      </c>
    </row>
    <row r="136" spans="1:6" s="4" customFormat="1" ht="157.9" customHeight="1" x14ac:dyDescent="0.25">
      <c r="A136" s="32"/>
      <c r="B136" s="59" t="s">
        <v>381</v>
      </c>
      <c r="C136" s="119" t="s">
        <v>516</v>
      </c>
      <c r="D136" s="65">
        <v>30</v>
      </c>
      <c r="E136" s="65">
        <v>0</v>
      </c>
      <c r="F136" s="65">
        <v>0</v>
      </c>
    </row>
    <row r="137" spans="1:6" s="4" customFormat="1" ht="219" customHeight="1" x14ac:dyDescent="0.25">
      <c r="A137" s="32"/>
      <c r="B137" s="53" t="s">
        <v>420</v>
      </c>
      <c r="C137" s="115" t="s">
        <v>321</v>
      </c>
      <c r="D137" s="65">
        <v>5</v>
      </c>
      <c r="E137" s="65">
        <v>0</v>
      </c>
      <c r="F137" s="65">
        <v>0</v>
      </c>
    </row>
    <row r="138" spans="1:6" s="4" customFormat="1" ht="369.75" hidden="1" customHeight="1" x14ac:dyDescent="0.25">
      <c r="A138" s="32"/>
      <c r="B138" s="53" t="s">
        <v>374</v>
      </c>
      <c r="C138" s="115" t="s">
        <v>322</v>
      </c>
      <c r="D138" s="65"/>
      <c r="E138" s="65"/>
      <c r="F138" s="65"/>
    </row>
    <row r="139" spans="1:6" s="4" customFormat="1" ht="111.6" customHeight="1" x14ac:dyDescent="0.25">
      <c r="A139" s="32"/>
      <c r="B139" s="59" t="s">
        <v>479</v>
      </c>
      <c r="C139" s="119" t="s">
        <v>417</v>
      </c>
      <c r="D139" s="65">
        <v>3562</v>
      </c>
      <c r="E139" s="65">
        <v>584</v>
      </c>
      <c r="F139" s="65">
        <v>584</v>
      </c>
    </row>
    <row r="140" spans="1:6" s="9" customFormat="1" ht="150" customHeight="1" x14ac:dyDescent="0.25">
      <c r="A140" s="37"/>
      <c r="B140" s="53" t="s">
        <v>364</v>
      </c>
      <c r="C140" s="115" t="s">
        <v>347</v>
      </c>
      <c r="D140" s="56">
        <v>1164</v>
      </c>
      <c r="E140" s="56">
        <v>0</v>
      </c>
      <c r="F140" s="56">
        <v>0</v>
      </c>
    </row>
    <row r="141" spans="1:6" s="9" customFormat="1" ht="51.6" hidden="1" customHeight="1" x14ac:dyDescent="0.25">
      <c r="A141" s="37"/>
      <c r="B141" s="53" t="s">
        <v>437</v>
      </c>
      <c r="C141" s="115" t="s">
        <v>347</v>
      </c>
      <c r="D141" s="66"/>
      <c r="E141" s="66"/>
      <c r="F141" s="66"/>
    </row>
    <row r="142" spans="1:6" s="9" customFormat="1" ht="151.9" customHeight="1" x14ac:dyDescent="0.25">
      <c r="A142" s="37"/>
      <c r="B142" s="53" t="s">
        <v>437</v>
      </c>
      <c r="C142" s="115" t="s">
        <v>347</v>
      </c>
      <c r="D142" s="56">
        <v>1</v>
      </c>
      <c r="E142" s="56">
        <v>0</v>
      </c>
      <c r="F142" s="56">
        <v>0</v>
      </c>
    </row>
    <row r="143" spans="1:6" s="9" customFormat="1" ht="154.15" customHeight="1" x14ac:dyDescent="0.25">
      <c r="A143" s="37"/>
      <c r="B143" s="53" t="s">
        <v>380</v>
      </c>
      <c r="C143" s="115" t="s">
        <v>347</v>
      </c>
      <c r="D143" s="56">
        <v>79.8</v>
      </c>
      <c r="E143" s="56">
        <v>0</v>
      </c>
      <c r="F143" s="56">
        <v>0</v>
      </c>
    </row>
    <row r="144" spans="1:6" s="9" customFormat="1" ht="151.9" customHeight="1" x14ac:dyDescent="0.25">
      <c r="A144" s="37"/>
      <c r="B144" s="53" t="s">
        <v>435</v>
      </c>
      <c r="C144" s="115" t="s">
        <v>347</v>
      </c>
      <c r="D144" s="56">
        <v>6.3</v>
      </c>
      <c r="E144" s="56">
        <v>0</v>
      </c>
      <c r="F144" s="56">
        <v>0</v>
      </c>
    </row>
    <row r="145" spans="1:6" s="9" customFormat="1" ht="123.75" hidden="1" customHeight="1" x14ac:dyDescent="0.25">
      <c r="A145" s="37"/>
      <c r="B145" s="53" t="s">
        <v>436</v>
      </c>
      <c r="C145" s="115" t="s">
        <v>347</v>
      </c>
      <c r="D145" s="66"/>
      <c r="E145" s="66"/>
      <c r="F145" s="66"/>
    </row>
    <row r="146" spans="1:6" s="9" customFormat="1" ht="141" customHeight="1" x14ac:dyDescent="0.25">
      <c r="A146" s="37"/>
      <c r="B146" s="53" t="s">
        <v>365</v>
      </c>
      <c r="C146" s="115" t="s">
        <v>325</v>
      </c>
      <c r="D146" s="56">
        <v>58.2</v>
      </c>
      <c r="E146" s="56">
        <v>0</v>
      </c>
      <c r="F146" s="56">
        <v>0</v>
      </c>
    </row>
    <row r="147" spans="1:6" s="9" customFormat="1" ht="141" customHeight="1" x14ac:dyDescent="0.25">
      <c r="A147" s="37"/>
      <c r="B147" s="53" t="s">
        <v>480</v>
      </c>
      <c r="C147" s="115" t="s">
        <v>325</v>
      </c>
      <c r="D147" s="56">
        <v>2213.9</v>
      </c>
      <c r="E147" s="56">
        <v>0</v>
      </c>
      <c r="F147" s="56">
        <v>0</v>
      </c>
    </row>
    <row r="148" spans="1:6" s="9" customFormat="1" ht="125.45" hidden="1" customHeight="1" x14ac:dyDescent="0.25">
      <c r="A148" s="37"/>
      <c r="B148" s="53" t="s">
        <v>366</v>
      </c>
      <c r="C148" s="115" t="s">
        <v>325</v>
      </c>
      <c r="D148" s="56"/>
      <c r="E148" s="56"/>
      <c r="F148" s="56"/>
    </row>
    <row r="149" spans="1:6" s="9" customFormat="1" ht="99" customHeight="1" x14ac:dyDescent="0.25">
      <c r="A149" s="37"/>
      <c r="B149" s="53" t="s">
        <v>367</v>
      </c>
      <c r="C149" s="115" t="s">
        <v>324</v>
      </c>
      <c r="D149" s="56">
        <v>-540.29999999999995</v>
      </c>
      <c r="E149" s="56">
        <v>0</v>
      </c>
      <c r="F149" s="56">
        <v>0</v>
      </c>
    </row>
    <row r="150" spans="1:6" s="9" customFormat="1" ht="84" customHeight="1" x14ac:dyDescent="0.25">
      <c r="A150" s="37"/>
      <c r="B150" s="59" t="s">
        <v>344</v>
      </c>
      <c r="C150" s="119" t="s">
        <v>345</v>
      </c>
      <c r="D150" s="56">
        <v>253.7</v>
      </c>
      <c r="E150" s="56">
        <v>0</v>
      </c>
      <c r="F150" s="56">
        <v>0</v>
      </c>
    </row>
    <row r="151" spans="1:6" s="9" customFormat="1" ht="165" customHeight="1" x14ac:dyDescent="0.25">
      <c r="A151" s="37"/>
      <c r="B151" s="59" t="s">
        <v>481</v>
      </c>
      <c r="C151" s="119" t="s">
        <v>482</v>
      </c>
      <c r="D151" s="56">
        <v>5024.1000000000004</v>
      </c>
      <c r="E151" s="56">
        <v>0</v>
      </c>
      <c r="F151" s="56">
        <v>0</v>
      </c>
    </row>
    <row r="152" spans="1:6" s="9" customFormat="1" ht="142.15" customHeight="1" x14ac:dyDescent="0.25">
      <c r="A152" s="37"/>
      <c r="B152" s="59" t="s">
        <v>484</v>
      </c>
      <c r="C152" s="119" t="s">
        <v>483</v>
      </c>
      <c r="D152" s="56">
        <v>6</v>
      </c>
      <c r="E152" s="56">
        <v>0</v>
      </c>
      <c r="F152" s="56">
        <v>0</v>
      </c>
    </row>
    <row r="153" spans="1:6" s="9" customFormat="1" ht="110.25" hidden="1" customHeight="1" x14ac:dyDescent="0.25">
      <c r="A153" s="37"/>
      <c r="B153" s="59" t="s">
        <v>485</v>
      </c>
      <c r="C153" s="119" t="s">
        <v>350</v>
      </c>
      <c r="D153" s="67"/>
      <c r="E153" s="67"/>
      <c r="F153" s="67"/>
    </row>
    <row r="154" spans="1:6" s="9" customFormat="1" ht="106.5" hidden="1" customHeight="1" x14ac:dyDescent="0.25">
      <c r="A154" s="37"/>
      <c r="B154" s="59" t="s">
        <v>346</v>
      </c>
      <c r="C154" s="119" t="s">
        <v>351</v>
      </c>
      <c r="D154" s="67"/>
      <c r="E154" s="67"/>
      <c r="F154" s="67"/>
    </row>
    <row r="155" spans="1:6" s="9" customFormat="1" ht="342" customHeight="1" x14ac:dyDescent="0.25">
      <c r="A155" s="37"/>
      <c r="B155" s="59" t="s">
        <v>486</v>
      </c>
      <c r="C155" s="119" t="s">
        <v>517</v>
      </c>
      <c r="D155" s="56">
        <v>16.7</v>
      </c>
      <c r="E155" s="56">
        <v>0</v>
      </c>
      <c r="F155" s="56">
        <v>0</v>
      </c>
    </row>
    <row r="156" spans="1:6" s="10" customFormat="1" ht="45" hidden="1" customHeight="1" x14ac:dyDescent="0.25">
      <c r="A156" s="39"/>
      <c r="B156" s="68" t="s">
        <v>246</v>
      </c>
      <c r="C156" s="122" t="s">
        <v>247</v>
      </c>
      <c r="D156" s="69"/>
      <c r="E156" s="69"/>
      <c r="F156" s="69"/>
    </row>
    <row r="157" spans="1:6" s="9" customFormat="1" ht="125.45" hidden="1" customHeight="1" x14ac:dyDescent="0.25">
      <c r="A157" s="37"/>
      <c r="B157" s="68" t="s">
        <v>134</v>
      </c>
      <c r="C157" s="122" t="s">
        <v>135</v>
      </c>
      <c r="D157" s="69">
        <f>SUM(D158:D161)</f>
        <v>0</v>
      </c>
      <c r="E157" s="69">
        <f>SUM(E158:E161)</f>
        <v>0</v>
      </c>
      <c r="F157" s="69">
        <f>SUM(F158:F161)</f>
        <v>0</v>
      </c>
    </row>
    <row r="158" spans="1:6" s="9" customFormat="1" ht="81" hidden="1" customHeight="1" x14ac:dyDescent="0.25">
      <c r="A158" s="37"/>
      <c r="B158" s="63" t="s">
        <v>226</v>
      </c>
      <c r="C158" s="120" t="s">
        <v>227</v>
      </c>
      <c r="D158" s="64"/>
      <c r="E158" s="64"/>
      <c r="F158" s="64"/>
    </row>
    <row r="159" spans="1:6" s="9" customFormat="1" ht="93.2" hidden="1" customHeight="1" x14ac:dyDescent="0.25">
      <c r="A159" s="37"/>
      <c r="B159" s="63" t="s">
        <v>136</v>
      </c>
      <c r="C159" s="120" t="s">
        <v>137</v>
      </c>
      <c r="D159" s="64">
        <v>0</v>
      </c>
      <c r="E159" s="64">
        <v>0</v>
      </c>
      <c r="F159" s="64">
        <v>0</v>
      </c>
    </row>
    <row r="160" spans="1:6" s="9" customFormat="1" ht="93.2" hidden="1" customHeight="1" x14ac:dyDescent="0.25">
      <c r="A160" s="37"/>
      <c r="B160" s="63" t="s">
        <v>231</v>
      </c>
      <c r="C160" s="120" t="s">
        <v>245</v>
      </c>
      <c r="D160" s="64">
        <v>0</v>
      </c>
      <c r="E160" s="64">
        <v>0</v>
      </c>
      <c r="F160" s="64">
        <v>0</v>
      </c>
    </row>
    <row r="161" spans="1:6" s="9" customFormat="1" ht="93.2" hidden="1" customHeight="1" x14ac:dyDescent="0.25">
      <c r="A161" s="37"/>
      <c r="B161" s="63" t="s">
        <v>187</v>
      </c>
      <c r="C161" s="120" t="s">
        <v>228</v>
      </c>
      <c r="D161" s="64">
        <v>0</v>
      </c>
      <c r="E161" s="64">
        <v>0</v>
      </c>
      <c r="F161" s="64">
        <v>0</v>
      </c>
    </row>
    <row r="162" spans="1:6" s="11" customFormat="1" ht="65.25" hidden="1" customHeight="1" x14ac:dyDescent="0.25">
      <c r="A162" s="38"/>
      <c r="B162" s="70" t="s">
        <v>138</v>
      </c>
      <c r="C162" s="122" t="s">
        <v>139</v>
      </c>
      <c r="D162" s="69">
        <v>0</v>
      </c>
      <c r="E162" s="69">
        <v>0</v>
      </c>
      <c r="F162" s="69">
        <v>0</v>
      </c>
    </row>
    <row r="163" spans="1:6" s="11" customFormat="1" ht="42" hidden="1" customHeight="1" x14ac:dyDescent="0.25">
      <c r="A163" s="38"/>
      <c r="B163" s="111" t="s">
        <v>243</v>
      </c>
      <c r="C163" s="109" t="s">
        <v>244</v>
      </c>
      <c r="D163" s="69">
        <f>SUM(D164:D165)</f>
        <v>0</v>
      </c>
      <c r="E163" s="69">
        <f>SUM(E164:E165)</f>
        <v>0</v>
      </c>
      <c r="F163" s="69">
        <f>SUM(F164:F165)</f>
        <v>0</v>
      </c>
    </row>
    <row r="164" spans="1:6" s="9" customFormat="1" ht="121.7" hidden="1" customHeight="1" x14ac:dyDescent="0.25">
      <c r="A164" s="37"/>
      <c r="B164" s="71" t="s">
        <v>140</v>
      </c>
      <c r="C164" s="120" t="s">
        <v>141</v>
      </c>
      <c r="D164" s="64"/>
      <c r="E164" s="64"/>
      <c r="F164" s="64"/>
    </row>
    <row r="165" spans="1:6" s="9" customFormat="1" ht="93.2" hidden="1" customHeight="1" x14ac:dyDescent="0.25">
      <c r="A165" s="37"/>
      <c r="B165" s="71" t="s">
        <v>142</v>
      </c>
      <c r="C165" s="120" t="s">
        <v>143</v>
      </c>
      <c r="D165" s="64"/>
      <c r="E165" s="64"/>
      <c r="F165" s="64"/>
    </row>
    <row r="166" spans="1:6" s="11" customFormat="1" ht="101.25" hidden="1" customHeight="1" x14ac:dyDescent="0.25">
      <c r="A166" s="38"/>
      <c r="B166" s="70" t="s">
        <v>232</v>
      </c>
      <c r="C166" s="122" t="s">
        <v>233</v>
      </c>
      <c r="D166" s="69">
        <v>0</v>
      </c>
      <c r="E166" s="69">
        <v>0</v>
      </c>
      <c r="F166" s="69">
        <v>0</v>
      </c>
    </row>
    <row r="167" spans="1:6" s="9" customFormat="1" ht="65.25" hidden="1" customHeight="1" x14ac:dyDescent="0.25">
      <c r="A167" s="37"/>
      <c r="B167" s="71" t="s">
        <v>317</v>
      </c>
      <c r="C167" s="120" t="s">
        <v>234</v>
      </c>
      <c r="D167" s="64">
        <v>0</v>
      </c>
      <c r="E167" s="64">
        <v>0</v>
      </c>
      <c r="F167" s="64">
        <v>0</v>
      </c>
    </row>
    <row r="168" spans="1:6" s="10" customFormat="1" ht="40.700000000000003" hidden="1" customHeight="1" x14ac:dyDescent="0.25">
      <c r="A168" s="39"/>
      <c r="B168" s="70" t="s">
        <v>241</v>
      </c>
      <c r="C168" s="122" t="s">
        <v>242</v>
      </c>
      <c r="D168" s="69">
        <f>D169</f>
        <v>0</v>
      </c>
      <c r="E168" s="69">
        <f>E169</f>
        <v>0</v>
      </c>
      <c r="F168" s="69">
        <f>F169</f>
        <v>0</v>
      </c>
    </row>
    <row r="169" spans="1:6" s="9" customFormat="1" ht="93.2" hidden="1" customHeight="1" x14ac:dyDescent="0.25">
      <c r="A169" s="37"/>
      <c r="B169" s="71" t="s">
        <v>144</v>
      </c>
      <c r="C169" s="120" t="s">
        <v>145</v>
      </c>
      <c r="D169" s="64"/>
      <c r="E169" s="64"/>
      <c r="F169" s="64"/>
    </row>
    <row r="170" spans="1:6" s="11" customFormat="1" ht="79.5" hidden="1" customHeight="1" x14ac:dyDescent="0.25">
      <c r="A170" s="38"/>
      <c r="B170" s="68" t="s">
        <v>146</v>
      </c>
      <c r="C170" s="122" t="s">
        <v>147</v>
      </c>
      <c r="D170" s="69">
        <v>0</v>
      </c>
      <c r="E170" s="69">
        <v>0</v>
      </c>
      <c r="F170" s="69">
        <v>0</v>
      </c>
    </row>
    <row r="171" spans="1:6" s="9" customFormat="1" ht="81" hidden="1" customHeight="1" x14ac:dyDescent="0.25">
      <c r="A171" s="37"/>
      <c r="B171" s="68" t="s">
        <v>148</v>
      </c>
      <c r="C171" s="122" t="s">
        <v>149</v>
      </c>
      <c r="D171" s="69">
        <f>SUM(D172)</f>
        <v>0</v>
      </c>
      <c r="E171" s="69">
        <f>SUM(E172)</f>
        <v>0</v>
      </c>
      <c r="F171" s="69">
        <f>SUM(F172)</f>
        <v>0</v>
      </c>
    </row>
    <row r="172" spans="1:6" s="9" customFormat="1" ht="81" hidden="1" customHeight="1" x14ac:dyDescent="0.25">
      <c r="A172" s="37"/>
      <c r="B172" s="63" t="s">
        <v>150</v>
      </c>
      <c r="C172" s="120" t="s">
        <v>229</v>
      </c>
      <c r="D172" s="64"/>
      <c r="E172" s="64"/>
      <c r="F172" s="64"/>
    </row>
    <row r="173" spans="1:6" s="9" customFormat="1" ht="40.700000000000003" hidden="1" customHeight="1" x14ac:dyDescent="0.25">
      <c r="A173" s="37"/>
      <c r="B173" s="68" t="s">
        <v>151</v>
      </c>
      <c r="C173" s="122" t="s">
        <v>152</v>
      </c>
      <c r="D173" s="69">
        <f t="shared" ref="D173" si="24">D174</f>
        <v>0</v>
      </c>
      <c r="E173" s="69">
        <f t="shared" ref="E173" si="25">E174</f>
        <v>0</v>
      </c>
      <c r="F173" s="69">
        <f t="shared" ref="F173" si="26">F174</f>
        <v>0</v>
      </c>
    </row>
    <row r="174" spans="1:6" s="9" customFormat="1" ht="93.2" hidden="1" customHeight="1" x14ac:dyDescent="0.25">
      <c r="A174" s="37"/>
      <c r="B174" s="63" t="s">
        <v>153</v>
      </c>
      <c r="C174" s="120" t="s">
        <v>154</v>
      </c>
      <c r="D174" s="72">
        <v>0</v>
      </c>
      <c r="E174" s="72">
        <v>0</v>
      </c>
      <c r="F174" s="72">
        <v>0</v>
      </c>
    </row>
    <row r="175" spans="1:6" s="9" customFormat="1" ht="93.2" hidden="1" customHeight="1" x14ac:dyDescent="0.25">
      <c r="A175" s="37"/>
      <c r="B175" s="63" t="s">
        <v>235</v>
      </c>
      <c r="C175" s="120" t="s">
        <v>154</v>
      </c>
      <c r="D175" s="64"/>
      <c r="E175" s="64"/>
      <c r="F175" s="64"/>
    </row>
    <row r="176" spans="1:6" s="9" customFormat="1" ht="60.75" hidden="1" customHeight="1" x14ac:dyDescent="0.25">
      <c r="A176" s="37"/>
      <c r="B176" s="63" t="s">
        <v>338</v>
      </c>
      <c r="C176" s="120" t="s">
        <v>161</v>
      </c>
      <c r="D176" s="64"/>
      <c r="E176" s="64"/>
      <c r="F176" s="64"/>
    </row>
    <row r="177" spans="1:6" s="9" customFormat="1" ht="49.7" hidden="1" customHeight="1" x14ac:dyDescent="0.25">
      <c r="A177" s="37"/>
      <c r="B177" s="63" t="s">
        <v>337</v>
      </c>
      <c r="C177" s="120" t="s">
        <v>161</v>
      </c>
      <c r="D177" s="64"/>
      <c r="E177" s="64"/>
      <c r="F177" s="64"/>
    </row>
    <row r="178" spans="1:6" s="9" customFormat="1" ht="101.25" hidden="1" customHeight="1" x14ac:dyDescent="0.25">
      <c r="A178" s="37"/>
      <c r="B178" s="63" t="s">
        <v>155</v>
      </c>
      <c r="C178" s="120" t="s">
        <v>230</v>
      </c>
      <c r="D178" s="64">
        <v>0</v>
      </c>
      <c r="E178" s="64">
        <v>0</v>
      </c>
      <c r="F178" s="64">
        <v>0</v>
      </c>
    </row>
    <row r="179" spans="1:6" s="9" customFormat="1" ht="101.25" hidden="1" customHeight="1" x14ac:dyDescent="0.25">
      <c r="A179" s="37"/>
      <c r="B179" s="63" t="s">
        <v>156</v>
      </c>
      <c r="C179" s="120" t="s">
        <v>157</v>
      </c>
      <c r="D179" s="64">
        <v>0</v>
      </c>
      <c r="E179" s="64">
        <v>0</v>
      </c>
      <c r="F179" s="64">
        <v>0</v>
      </c>
    </row>
    <row r="180" spans="1:6" s="9" customFormat="1" ht="29.25" hidden="1" customHeight="1" x14ac:dyDescent="0.25">
      <c r="A180" s="37"/>
      <c r="B180" s="63" t="s">
        <v>158</v>
      </c>
      <c r="C180" s="120" t="s">
        <v>159</v>
      </c>
      <c r="D180" s="64">
        <v>0</v>
      </c>
      <c r="E180" s="64">
        <v>0</v>
      </c>
      <c r="F180" s="64">
        <v>0</v>
      </c>
    </row>
    <row r="181" spans="1:6" s="9" customFormat="1" ht="30" hidden="1" customHeight="1" x14ac:dyDescent="0.25">
      <c r="A181" s="37"/>
      <c r="B181" s="63" t="s">
        <v>160</v>
      </c>
      <c r="C181" s="120" t="s">
        <v>161</v>
      </c>
      <c r="D181" s="64">
        <v>0</v>
      </c>
      <c r="E181" s="64">
        <v>0</v>
      </c>
      <c r="F181" s="64">
        <v>0</v>
      </c>
    </row>
    <row r="182" spans="1:6" s="4" customFormat="1" ht="19.899999999999999" customHeight="1" x14ac:dyDescent="0.25">
      <c r="A182" s="32"/>
      <c r="B182" s="51" t="s">
        <v>162</v>
      </c>
      <c r="C182" s="116" t="s">
        <v>163</v>
      </c>
      <c r="D182" s="50">
        <f>SUM(D183:D185)</f>
        <v>3634.2000000000003</v>
      </c>
      <c r="E182" s="50">
        <f t="shared" ref="E182:F182" si="27">SUM(E183:E185)</f>
        <v>0</v>
      </c>
      <c r="F182" s="50">
        <f t="shared" si="27"/>
        <v>0</v>
      </c>
    </row>
    <row r="183" spans="1:6" s="9" customFormat="1" ht="30" customHeight="1" x14ac:dyDescent="0.25">
      <c r="A183" s="37"/>
      <c r="B183" s="53" t="s">
        <v>165</v>
      </c>
      <c r="C183" s="115" t="s">
        <v>164</v>
      </c>
      <c r="D183" s="56">
        <v>3084.9</v>
      </c>
      <c r="E183" s="56">
        <f>SUM(E184:E185)</f>
        <v>0</v>
      </c>
      <c r="F183" s="56">
        <f>SUM(F184:F185)</f>
        <v>0</v>
      </c>
    </row>
    <row r="184" spans="1:6" s="4" customFormat="1" ht="71.45" customHeight="1" x14ac:dyDescent="0.25">
      <c r="A184" s="32"/>
      <c r="B184" s="53" t="s">
        <v>525</v>
      </c>
      <c r="C184" s="115" t="s">
        <v>527</v>
      </c>
      <c r="D184" s="56">
        <v>510.8</v>
      </c>
      <c r="E184" s="56">
        <v>0</v>
      </c>
      <c r="F184" s="56">
        <v>0</v>
      </c>
    </row>
    <row r="185" spans="1:6" s="4" customFormat="1" ht="84.6" customHeight="1" x14ac:dyDescent="0.25">
      <c r="A185" s="32"/>
      <c r="B185" s="53" t="s">
        <v>526</v>
      </c>
      <c r="C185" s="115" t="s">
        <v>528</v>
      </c>
      <c r="D185" s="56">
        <v>38.5</v>
      </c>
      <c r="E185" s="56">
        <v>0</v>
      </c>
      <c r="F185" s="56">
        <v>0</v>
      </c>
    </row>
    <row r="186" spans="1:6" s="4" customFormat="1" ht="15" hidden="1" x14ac:dyDescent="0.25">
      <c r="A186" s="32"/>
      <c r="B186" s="73" t="s">
        <v>386</v>
      </c>
      <c r="C186" s="123" t="s">
        <v>387</v>
      </c>
      <c r="D186" s="56">
        <f>SUM(D187:D190)</f>
        <v>0</v>
      </c>
      <c r="E186" s="56">
        <f t="shared" ref="E186:F186" si="28">SUM(E187:E190)</f>
        <v>0</v>
      </c>
      <c r="F186" s="56">
        <f t="shared" si="28"/>
        <v>0</v>
      </c>
    </row>
    <row r="187" spans="1:6" s="4" customFormat="1" ht="99" hidden="1" customHeight="1" x14ac:dyDescent="0.25">
      <c r="A187" s="32"/>
      <c r="B187" s="59" t="s">
        <v>401</v>
      </c>
      <c r="C187" s="124"/>
      <c r="D187" s="74"/>
      <c r="E187" s="74"/>
      <c r="F187" s="74"/>
    </row>
    <row r="188" spans="1:6" s="4" customFormat="1" ht="115.5" hidden="1" customHeight="1" x14ac:dyDescent="0.25">
      <c r="A188" s="32"/>
      <c r="B188" s="53" t="s">
        <v>402</v>
      </c>
      <c r="C188" s="124"/>
      <c r="D188" s="74"/>
      <c r="E188" s="74"/>
      <c r="F188" s="74"/>
    </row>
    <row r="189" spans="1:6" s="4" customFormat="1" ht="57.2" hidden="1" customHeight="1" x14ac:dyDescent="0.25">
      <c r="A189" s="32"/>
      <c r="B189" s="59" t="s">
        <v>418</v>
      </c>
      <c r="C189" s="119"/>
      <c r="D189" s="74"/>
      <c r="E189" s="74"/>
      <c r="F189" s="74"/>
    </row>
    <row r="190" spans="1:6" s="4" customFormat="1" ht="58.7" hidden="1" customHeight="1" x14ac:dyDescent="0.25">
      <c r="A190" s="32"/>
      <c r="B190" s="59" t="s">
        <v>419</v>
      </c>
      <c r="C190" s="119"/>
      <c r="D190" s="74"/>
      <c r="E190" s="74"/>
      <c r="F190" s="74"/>
    </row>
    <row r="191" spans="1:6" ht="30" customHeight="1" x14ac:dyDescent="0.25">
      <c r="B191" s="58" t="s">
        <v>166</v>
      </c>
      <c r="C191" s="118" t="s">
        <v>167</v>
      </c>
      <c r="D191" s="52">
        <f>D192+D330+D334+D340</f>
        <v>6930764.4709000001</v>
      </c>
      <c r="E191" s="52">
        <f>E192+E330+E334+E340</f>
        <v>2480045.18188</v>
      </c>
      <c r="F191" s="52">
        <f>F192+F330+F334+F340</f>
        <v>2059693.3362400001</v>
      </c>
    </row>
    <row r="192" spans="1:6" ht="57" customHeight="1" x14ac:dyDescent="0.25">
      <c r="B192" s="58" t="s">
        <v>168</v>
      </c>
      <c r="C192" s="118" t="s">
        <v>169</v>
      </c>
      <c r="D192" s="52">
        <f>D193+D196+D281+D314</f>
        <v>6927561.4709000001</v>
      </c>
      <c r="E192" s="52">
        <f t="shared" ref="E192:F192" si="29">E193+E196+E281+E314</f>
        <v>2480045.18188</v>
      </c>
      <c r="F192" s="52">
        <f t="shared" si="29"/>
        <v>2059693.3362400001</v>
      </c>
    </row>
    <row r="193" spans="1:9" ht="43.9" customHeight="1" x14ac:dyDescent="0.25">
      <c r="B193" s="58" t="s">
        <v>532</v>
      </c>
      <c r="C193" s="118" t="s">
        <v>531</v>
      </c>
      <c r="D193" s="52">
        <f>SUM(D194:D195)</f>
        <v>43518</v>
      </c>
      <c r="E193" s="52">
        <f t="shared" ref="E193:F193" si="30">SUM(E194:E195)</f>
        <v>0</v>
      </c>
      <c r="F193" s="52">
        <f t="shared" si="30"/>
        <v>0</v>
      </c>
    </row>
    <row r="194" spans="1:9" ht="72" customHeight="1" x14ac:dyDescent="0.25">
      <c r="B194" s="75" t="s">
        <v>529</v>
      </c>
      <c r="C194" s="119" t="s">
        <v>530</v>
      </c>
      <c r="D194" s="54">
        <v>30000</v>
      </c>
      <c r="E194" s="54">
        <v>0</v>
      </c>
      <c r="F194" s="54">
        <v>0</v>
      </c>
    </row>
    <row r="195" spans="1:9" ht="30.6" customHeight="1" x14ac:dyDescent="0.25">
      <c r="A195" s="41"/>
      <c r="B195" s="59" t="s">
        <v>438</v>
      </c>
      <c r="C195" s="119" t="s">
        <v>439</v>
      </c>
      <c r="D195" s="54">
        <v>13518</v>
      </c>
      <c r="E195" s="54">
        <v>0</v>
      </c>
      <c r="F195" s="54">
        <v>0</v>
      </c>
      <c r="G195" s="18"/>
      <c r="H195" s="18"/>
    </row>
    <row r="196" spans="1:9" ht="57.6" customHeight="1" x14ac:dyDescent="0.25">
      <c r="B196" s="58" t="s">
        <v>271</v>
      </c>
      <c r="C196" s="118" t="s">
        <v>170</v>
      </c>
      <c r="D196" s="52">
        <f>SUM(D197+D198+D199+D200+D203+D205+D206+D207+D208+D209+D210+D211+D213+D221+D222+D223+D226)</f>
        <v>4800579.7909000004</v>
      </c>
      <c r="E196" s="52">
        <f t="shared" ref="E196:F196" si="31">SUM(E197+E198+E199+E200+E203+E205+E206+E207+E208+E209+E210+E211+E213+E221+E222+E223+E226)</f>
        <v>495876.57287999999</v>
      </c>
      <c r="F196" s="52">
        <f t="shared" si="31"/>
        <v>153514.91123999999</v>
      </c>
    </row>
    <row r="197" spans="1:9" ht="153" customHeight="1" x14ac:dyDescent="0.3">
      <c r="B197" s="59" t="s">
        <v>487</v>
      </c>
      <c r="C197" s="119" t="s">
        <v>190</v>
      </c>
      <c r="D197" s="54">
        <v>15307.6</v>
      </c>
      <c r="E197" s="54">
        <v>0</v>
      </c>
      <c r="F197" s="54">
        <v>0</v>
      </c>
      <c r="H197" s="13"/>
      <c r="I197" s="14"/>
    </row>
    <row r="198" spans="1:9" ht="154.9" customHeight="1" x14ac:dyDescent="0.25">
      <c r="B198" s="59" t="s">
        <v>488</v>
      </c>
      <c r="C198" s="119" t="s">
        <v>251</v>
      </c>
      <c r="D198" s="54">
        <v>29457.110700000001</v>
      </c>
      <c r="E198" s="54">
        <v>0</v>
      </c>
      <c r="F198" s="54">
        <v>14639.162560000001</v>
      </c>
    </row>
    <row r="199" spans="1:9" ht="178.9" customHeight="1" x14ac:dyDescent="0.25">
      <c r="B199" s="81" t="s">
        <v>489</v>
      </c>
      <c r="C199" s="119" t="s">
        <v>445</v>
      </c>
      <c r="D199" s="54">
        <v>1028.0442399999999</v>
      </c>
      <c r="E199" s="54">
        <v>0</v>
      </c>
      <c r="F199" s="54">
        <v>0</v>
      </c>
    </row>
    <row r="200" spans="1:9" ht="145.5" hidden="1" customHeight="1" x14ac:dyDescent="0.25">
      <c r="B200" s="81" t="s">
        <v>490</v>
      </c>
      <c r="C200" s="119" t="s">
        <v>425</v>
      </c>
      <c r="D200" s="54"/>
      <c r="E200" s="54"/>
      <c r="F200" s="54"/>
    </row>
    <row r="201" spans="1:9" ht="84.2" hidden="1" customHeight="1" x14ac:dyDescent="0.25">
      <c r="B201" s="81" t="s">
        <v>272</v>
      </c>
      <c r="C201" s="119" t="s">
        <v>376</v>
      </c>
      <c r="D201" s="78"/>
      <c r="E201" s="79"/>
      <c r="F201" s="79"/>
    </row>
    <row r="202" spans="1:9" ht="62.45" hidden="1" customHeight="1" x14ac:dyDescent="0.25">
      <c r="B202" s="81" t="s">
        <v>273</v>
      </c>
      <c r="C202" s="119" t="s">
        <v>274</v>
      </c>
      <c r="D202" s="78"/>
      <c r="E202" s="80"/>
      <c r="F202" s="80"/>
    </row>
    <row r="203" spans="1:9" ht="204" hidden="1" x14ac:dyDescent="0.25">
      <c r="B203" s="60" t="s">
        <v>491</v>
      </c>
      <c r="C203" s="82" t="s">
        <v>368</v>
      </c>
      <c r="D203" s="78"/>
      <c r="E203" s="78"/>
      <c r="F203" s="78"/>
      <c r="G203" s="18"/>
      <c r="H203" s="18"/>
    </row>
    <row r="204" spans="1:9" ht="86.25" hidden="1" customHeight="1" x14ac:dyDescent="0.25">
      <c r="B204" s="81" t="s">
        <v>538</v>
      </c>
      <c r="C204" s="119" t="s">
        <v>377</v>
      </c>
      <c r="D204" s="78">
        <v>0</v>
      </c>
      <c r="E204" s="78">
        <v>0</v>
      </c>
      <c r="F204" s="78">
        <v>0</v>
      </c>
    </row>
    <row r="205" spans="1:9" ht="210.2" hidden="1" customHeight="1" x14ac:dyDescent="0.25">
      <c r="B205" s="60" t="s">
        <v>512</v>
      </c>
      <c r="C205" s="82" t="s">
        <v>369</v>
      </c>
      <c r="D205" s="78"/>
      <c r="E205" s="78"/>
      <c r="F205" s="78"/>
      <c r="G205" s="18"/>
      <c r="H205" s="18"/>
    </row>
    <row r="206" spans="1:9" ht="84" customHeight="1" x14ac:dyDescent="0.25">
      <c r="B206" s="60" t="s">
        <v>492</v>
      </c>
      <c r="C206" s="110" t="s">
        <v>454</v>
      </c>
      <c r="D206" s="54">
        <v>2780407.95</v>
      </c>
      <c r="E206" s="54">
        <v>0</v>
      </c>
      <c r="F206" s="54">
        <v>0</v>
      </c>
      <c r="G206" s="18"/>
      <c r="H206" s="18"/>
    </row>
    <row r="207" spans="1:9" ht="112.9" customHeight="1" x14ac:dyDescent="0.25">
      <c r="B207" s="81" t="s">
        <v>493</v>
      </c>
      <c r="C207" s="119" t="s">
        <v>378</v>
      </c>
      <c r="D207" s="54">
        <v>66886.606280000007</v>
      </c>
      <c r="E207" s="54">
        <v>79197.869210000004</v>
      </c>
      <c r="F207" s="54">
        <v>78308.535140000007</v>
      </c>
      <c r="I207" s="3"/>
    </row>
    <row r="208" spans="1:9" ht="126" customHeight="1" x14ac:dyDescent="0.25">
      <c r="B208" s="81" t="s">
        <v>494</v>
      </c>
      <c r="C208" s="119" t="s">
        <v>252</v>
      </c>
      <c r="D208" s="54">
        <v>3734.4285799999998</v>
      </c>
      <c r="E208" s="54">
        <v>1454.6666700000001</v>
      </c>
      <c r="F208" s="54">
        <v>1438</v>
      </c>
    </row>
    <row r="209" spans="2:10" ht="57.6" customHeight="1" x14ac:dyDescent="0.25">
      <c r="B209" s="81" t="s">
        <v>495</v>
      </c>
      <c r="C209" s="119" t="s">
        <v>253</v>
      </c>
      <c r="D209" s="54">
        <v>0</v>
      </c>
      <c r="E209" s="54">
        <v>2392</v>
      </c>
      <c r="F209" s="54">
        <v>1925.55</v>
      </c>
    </row>
    <row r="210" spans="2:10" ht="72.599999999999994" customHeight="1" x14ac:dyDescent="0.25">
      <c r="B210" s="81" t="s">
        <v>496</v>
      </c>
      <c r="C210" s="119" t="s">
        <v>275</v>
      </c>
      <c r="D210" s="54">
        <v>4196.25</v>
      </c>
      <c r="E210" s="54">
        <v>1442.44445</v>
      </c>
      <c r="F210" s="54">
        <v>1452.64</v>
      </c>
    </row>
    <row r="211" spans="2:10" ht="46.15" customHeight="1" x14ac:dyDescent="0.25">
      <c r="B211" s="81" t="s">
        <v>497</v>
      </c>
      <c r="C211" s="119" t="s">
        <v>498</v>
      </c>
      <c r="D211" s="54">
        <v>347.63369999999998</v>
      </c>
      <c r="E211" s="54">
        <v>353.52355</v>
      </c>
      <c r="F211" s="54">
        <v>353.52354000000003</v>
      </c>
    </row>
    <row r="212" spans="2:10" ht="84.75" hidden="1" customHeight="1" x14ac:dyDescent="0.25">
      <c r="B212" s="81" t="s">
        <v>276</v>
      </c>
      <c r="C212" s="119" t="s">
        <v>277</v>
      </c>
      <c r="D212" s="79"/>
      <c r="E212" s="79"/>
      <c r="F212" s="79"/>
    </row>
    <row r="213" spans="2:10" ht="58.15" customHeight="1" x14ac:dyDescent="0.25">
      <c r="B213" s="81" t="s">
        <v>278</v>
      </c>
      <c r="C213" s="124" t="s">
        <v>370</v>
      </c>
      <c r="D213" s="83">
        <f>SUM(D214:D220)</f>
        <v>672443.04</v>
      </c>
      <c r="E213" s="83">
        <f>SUM(E214:E220)</f>
        <v>224862.46</v>
      </c>
      <c r="F213" s="83">
        <f>SUM(F214:F220)</f>
        <v>33973.5</v>
      </c>
    </row>
    <row r="214" spans="2:10" ht="42" hidden="1" customHeight="1" x14ac:dyDescent="0.25">
      <c r="B214" s="81"/>
      <c r="C214" s="119" t="s">
        <v>499</v>
      </c>
      <c r="D214" s="85"/>
      <c r="E214" s="85"/>
      <c r="F214" s="85"/>
    </row>
    <row r="215" spans="2:10" ht="42" hidden="1" customHeight="1" x14ac:dyDescent="0.25">
      <c r="B215" s="84"/>
      <c r="C215" s="119" t="s">
        <v>500</v>
      </c>
      <c r="D215" s="85"/>
      <c r="E215" s="85"/>
      <c r="F215" s="85"/>
    </row>
    <row r="216" spans="2:10" ht="84.6" customHeight="1" x14ac:dyDescent="0.25">
      <c r="B216" s="84"/>
      <c r="C216" s="127" t="s">
        <v>501</v>
      </c>
      <c r="D216" s="83">
        <v>109853.04</v>
      </c>
      <c r="E216" s="83">
        <v>224862.46</v>
      </c>
      <c r="F216" s="83">
        <v>33973.5</v>
      </c>
      <c r="G216" s="18"/>
    </row>
    <row r="217" spans="2:10" ht="73.150000000000006" customHeight="1" x14ac:dyDescent="0.25">
      <c r="B217" s="77"/>
      <c r="C217" s="127" t="s">
        <v>502</v>
      </c>
      <c r="D217" s="83">
        <v>562590</v>
      </c>
      <c r="E217" s="83">
        <v>0</v>
      </c>
      <c r="F217" s="83">
        <v>0</v>
      </c>
      <c r="G217" s="18"/>
      <c r="H217" s="3"/>
    </row>
    <row r="218" spans="2:10" ht="42" hidden="1" customHeight="1" x14ac:dyDescent="0.25">
      <c r="B218" s="77"/>
      <c r="C218" s="119" t="s">
        <v>371</v>
      </c>
      <c r="D218" s="85"/>
      <c r="E218" s="85"/>
      <c r="F218" s="85"/>
      <c r="G218" s="18"/>
      <c r="H218" s="3"/>
    </row>
    <row r="219" spans="2:10" ht="27.75" hidden="1" customHeight="1" x14ac:dyDescent="0.25">
      <c r="B219" s="81"/>
      <c r="C219" s="119" t="s">
        <v>382</v>
      </c>
      <c r="D219" s="78"/>
      <c r="E219" s="78"/>
      <c r="F219" s="78"/>
      <c r="I219" s="3"/>
      <c r="J219" s="3"/>
    </row>
    <row r="220" spans="2:10" ht="24.75" hidden="1" customHeight="1" x14ac:dyDescent="0.25">
      <c r="B220" s="81"/>
      <c r="C220" s="119" t="s">
        <v>390</v>
      </c>
      <c r="D220" s="78"/>
      <c r="E220" s="78"/>
      <c r="F220" s="78"/>
      <c r="I220" s="3"/>
      <c r="J220" s="3"/>
    </row>
    <row r="221" spans="2:10" ht="126" hidden="1" customHeight="1" x14ac:dyDescent="0.25">
      <c r="B221" s="59" t="s">
        <v>279</v>
      </c>
      <c r="C221" s="119" t="s">
        <v>280</v>
      </c>
      <c r="D221" s="54"/>
      <c r="E221" s="54"/>
      <c r="F221" s="54"/>
    </row>
    <row r="222" spans="2:10" ht="140.44999999999999" customHeight="1" x14ac:dyDescent="0.25">
      <c r="B222" s="59" t="s">
        <v>455</v>
      </c>
      <c r="C222" s="110" t="s">
        <v>456</v>
      </c>
      <c r="D222" s="54">
        <v>591.41600000000005</v>
      </c>
      <c r="E222" s="54">
        <v>0</v>
      </c>
      <c r="F222" s="54">
        <v>0</v>
      </c>
    </row>
    <row r="223" spans="2:10" ht="73.150000000000006" customHeight="1" x14ac:dyDescent="0.25">
      <c r="B223" s="81" t="s">
        <v>281</v>
      </c>
      <c r="C223" s="119" t="s">
        <v>189</v>
      </c>
      <c r="D223" s="54">
        <f>SUM(D224:D225)</f>
        <v>699976.06</v>
      </c>
      <c r="E223" s="54">
        <f>SUM(E224:E225)</f>
        <v>0</v>
      </c>
      <c r="F223" s="54">
        <f>SUM(F224:F225)</f>
        <v>0</v>
      </c>
    </row>
    <row r="224" spans="2:10" ht="45.6" customHeight="1" x14ac:dyDescent="0.25">
      <c r="B224" s="151"/>
      <c r="C224" s="119" t="s">
        <v>319</v>
      </c>
      <c r="D224" s="54">
        <v>699976.06</v>
      </c>
      <c r="E224" s="54">
        <v>0</v>
      </c>
      <c r="F224" s="54">
        <v>0</v>
      </c>
    </row>
    <row r="225" spans="2:10" ht="35.450000000000003" hidden="1" customHeight="1" x14ac:dyDescent="0.25">
      <c r="B225" s="151"/>
      <c r="C225" s="119" t="s">
        <v>282</v>
      </c>
      <c r="D225" s="54"/>
      <c r="E225" s="54"/>
      <c r="F225" s="54"/>
    </row>
    <row r="226" spans="2:10" ht="31.9" customHeight="1" x14ac:dyDescent="0.25">
      <c r="B226" s="59" t="s">
        <v>283</v>
      </c>
      <c r="C226" s="119" t="s">
        <v>171</v>
      </c>
      <c r="D226" s="54">
        <f>SUM(D227:D280)</f>
        <v>526203.65140000009</v>
      </c>
      <c r="E226" s="54">
        <f>SUM(E227:E280)</f>
        <v>186173.609</v>
      </c>
      <c r="F226" s="54">
        <f>SUM(F227:F280)</f>
        <v>21424</v>
      </c>
    </row>
    <row r="227" spans="2:10" ht="191.25" hidden="1" customHeight="1" x14ac:dyDescent="0.25">
      <c r="B227" s="89"/>
      <c r="C227" s="119" t="s">
        <v>335</v>
      </c>
      <c r="D227" s="54"/>
      <c r="E227" s="54"/>
      <c r="F227" s="54"/>
      <c r="G227" s="3"/>
      <c r="H227" s="3"/>
      <c r="I227" s="3"/>
      <c r="J227" s="3"/>
    </row>
    <row r="228" spans="2:10" ht="114" customHeight="1" x14ac:dyDescent="0.25">
      <c r="B228" s="89"/>
      <c r="C228" s="127" t="s">
        <v>533</v>
      </c>
      <c r="D228" s="54">
        <v>1819</v>
      </c>
      <c r="E228" s="54">
        <v>0</v>
      </c>
      <c r="F228" s="54">
        <v>0</v>
      </c>
      <c r="G228" s="3"/>
      <c r="H228" s="3"/>
      <c r="I228" s="3"/>
      <c r="J228" s="3"/>
    </row>
    <row r="229" spans="2:10" ht="112.9" customHeight="1" x14ac:dyDescent="0.25">
      <c r="B229" s="87"/>
      <c r="C229" s="133" t="s">
        <v>410</v>
      </c>
      <c r="D229" s="54">
        <v>16474.1142</v>
      </c>
      <c r="E229" s="54">
        <v>0</v>
      </c>
      <c r="F229" s="54">
        <v>0</v>
      </c>
    </row>
    <row r="230" spans="2:10" ht="62.45" hidden="1" customHeight="1" x14ac:dyDescent="0.25">
      <c r="B230" s="61"/>
      <c r="C230" s="133" t="s">
        <v>379</v>
      </c>
      <c r="D230" s="78"/>
      <c r="E230" s="78"/>
      <c r="F230" s="78"/>
      <c r="G230" s="18"/>
      <c r="H230" s="19"/>
    </row>
    <row r="231" spans="2:10" ht="83.25" hidden="1" customHeight="1" x14ac:dyDescent="0.25">
      <c r="B231" s="61"/>
      <c r="C231" s="133" t="s">
        <v>318</v>
      </c>
      <c r="D231" s="78"/>
      <c r="E231" s="78"/>
      <c r="F231" s="78"/>
    </row>
    <row r="232" spans="2:10" ht="45.75" hidden="1" customHeight="1" x14ac:dyDescent="0.25">
      <c r="B232" s="87"/>
      <c r="C232" s="127" t="s">
        <v>254</v>
      </c>
      <c r="D232" s="78"/>
      <c r="E232" s="78"/>
      <c r="F232" s="78"/>
    </row>
    <row r="233" spans="2:10" ht="85.15" customHeight="1" x14ac:dyDescent="0.25">
      <c r="B233" s="87"/>
      <c r="C233" s="127" t="s">
        <v>503</v>
      </c>
      <c r="D233" s="54">
        <v>275816.63520000002</v>
      </c>
      <c r="E233" s="54">
        <v>90928.899000000005</v>
      </c>
      <c r="F233" s="54">
        <v>0</v>
      </c>
    </row>
    <row r="234" spans="2:10" ht="112.7" hidden="1" customHeight="1" x14ac:dyDescent="0.25">
      <c r="B234" s="61"/>
      <c r="C234" s="134" t="s">
        <v>348</v>
      </c>
      <c r="D234" s="78"/>
      <c r="E234" s="78"/>
      <c r="F234" s="78"/>
    </row>
    <row r="235" spans="2:10" ht="64.5" hidden="1" customHeight="1" x14ac:dyDescent="0.25">
      <c r="B235" s="87"/>
      <c r="C235" s="127" t="s">
        <v>331</v>
      </c>
      <c r="D235" s="78"/>
      <c r="E235" s="86"/>
      <c r="F235" s="86"/>
    </row>
    <row r="236" spans="2:10" ht="57" customHeight="1" x14ac:dyDescent="0.25">
      <c r="B236" s="87"/>
      <c r="C236" s="133" t="s">
        <v>446</v>
      </c>
      <c r="D236" s="54">
        <v>92295.81</v>
      </c>
      <c r="E236" s="54">
        <v>69674.720000000001</v>
      </c>
      <c r="F236" s="54">
        <v>0</v>
      </c>
    </row>
    <row r="237" spans="2:10" ht="157.9" customHeight="1" x14ac:dyDescent="0.25">
      <c r="B237" s="87"/>
      <c r="C237" s="135" t="s">
        <v>398</v>
      </c>
      <c r="D237" s="54">
        <v>37858</v>
      </c>
      <c r="E237" s="54">
        <v>0</v>
      </c>
      <c r="F237" s="54">
        <v>0</v>
      </c>
      <c r="H237" s="15"/>
      <c r="I237" s="3"/>
    </row>
    <row r="238" spans="2:10" ht="25.5" hidden="1" customHeight="1" x14ac:dyDescent="0.25">
      <c r="B238" s="61"/>
      <c r="C238" s="136" t="s">
        <v>330</v>
      </c>
      <c r="D238" s="78"/>
      <c r="E238" s="78"/>
      <c r="F238" s="78"/>
    </row>
    <row r="239" spans="2:10" ht="73.150000000000006" customHeight="1" x14ac:dyDescent="0.25">
      <c r="B239" s="87"/>
      <c r="C239" s="136" t="s">
        <v>504</v>
      </c>
      <c r="D239" s="54">
        <v>21552.242399999999</v>
      </c>
      <c r="E239" s="54">
        <v>0</v>
      </c>
      <c r="F239" s="54">
        <v>0</v>
      </c>
      <c r="I239" s="3"/>
    </row>
    <row r="240" spans="2:10" ht="84.75" hidden="1" customHeight="1" x14ac:dyDescent="0.25">
      <c r="B240" s="61"/>
      <c r="C240" s="127" t="s">
        <v>255</v>
      </c>
      <c r="D240" s="80"/>
      <c r="E240" s="86"/>
      <c r="F240" s="86"/>
      <c r="G240" s="12"/>
      <c r="H240" s="12"/>
      <c r="I240" s="12"/>
      <c r="J240" s="12"/>
    </row>
    <row r="241" spans="2:8" ht="84.75" hidden="1" customHeight="1" x14ac:dyDescent="0.25">
      <c r="B241" s="87"/>
      <c r="C241" s="127" t="s">
        <v>326</v>
      </c>
      <c r="D241" s="78"/>
      <c r="E241" s="78"/>
      <c r="F241" s="78"/>
      <c r="H241" s="24"/>
    </row>
    <row r="242" spans="2:8" ht="103.7" hidden="1" customHeight="1" x14ac:dyDescent="0.25">
      <c r="B242" s="61"/>
      <c r="C242" s="127" t="s">
        <v>332</v>
      </c>
      <c r="D242" s="78"/>
      <c r="E242" s="78"/>
      <c r="F242" s="78"/>
    </row>
    <row r="243" spans="2:8" ht="74.45" customHeight="1" x14ac:dyDescent="0.25">
      <c r="B243" s="87"/>
      <c r="C243" s="127" t="s">
        <v>411</v>
      </c>
      <c r="D243" s="54">
        <v>15782.169599999999</v>
      </c>
      <c r="E243" s="54">
        <v>0</v>
      </c>
      <c r="F243" s="54">
        <v>0</v>
      </c>
    </row>
    <row r="244" spans="2:8" ht="83.25" hidden="1" customHeight="1" x14ac:dyDescent="0.25">
      <c r="B244" s="61"/>
      <c r="C244" s="127" t="s">
        <v>191</v>
      </c>
      <c r="D244" s="54"/>
      <c r="E244" s="54"/>
      <c r="F244" s="54"/>
    </row>
    <row r="245" spans="2:8" ht="126.75" hidden="1" customHeight="1" x14ac:dyDescent="0.25">
      <c r="B245" s="61"/>
      <c r="C245" s="127" t="s">
        <v>192</v>
      </c>
      <c r="D245" s="54"/>
      <c r="E245" s="54"/>
      <c r="F245" s="54"/>
    </row>
    <row r="246" spans="2:8" ht="146.25" hidden="1" customHeight="1" x14ac:dyDescent="0.25">
      <c r="B246" s="61"/>
      <c r="C246" s="127" t="s">
        <v>284</v>
      </c>
      <c r="D246" s="54"/>
      <c r="E246" s="54"/>
      <c r="F246" s="54"/>
    </row>
    <row r="247" spans="2:8" ht="187.5" hidden="1" customHeight="1" x14ac:dyDescent="0.25">
      <c r="B247" s="61"/>
      <c r="C247" s="127" t="s">
        <v>256</v>
      </c>
      <c r="D247" s="54"/>
      <c r="E247" s="54"/>
      <c r="F247" s="54"/>
    </row>
    <row r="248" spans="2:8" ht="106.5" hidden="1" customHeight="1" x14ac:dyDescent="0.25">
      <c r="B248" s="61"/>
      <c r="C248" s="127" t="s">
        <v>285</v>
      </c>
      <c r="D248" s="54"/>
      <c r="E248" s="54"/>
      <c r="F248" s="54"/>
    </row>
    <row r="249" spans="2:8" ht="121.7" hidden="1" customHeight="1" x14ac:dyDescent="0.25">
      <c r="B249" s="61"/>
      <c r="C249" s="127" t="s">
        <v>186</v>
      </c>
      <c r="D249" s="54"/>
      <c r="E249" s="54"/>
      <c r="F249" s="54"/>
    </row>
    <row r="250" spans="2:8" ht="63.75" hidden="1" customHeight="1" x14ac:dyDescent="0.25">
      <c r="B250" s="61"/>
      <c r="C250" s="127" t="s">
        <v>193</v>
      </c>
      <c r="D250" s="54"/>
      <c r="E250" s="54"/>
      <c r="F250" s="54"/>
    </row>
    <row r="251" spans="2:8" ht="121.7" hidden="1" customHeight="1" x14ac:dyDescent="0.25">
      <c r="B251" s="61"/>
      <c r="C251" s="127" t="s">
        <v>194</v>
      </c>
      <c r="D251" s="54"/>
      <c r="E251" s="54"/>
      <c r="F251" s="54"/>
    </row>
    <row r="252" spans="2:8" ht="86.25" hidden="1" customHeight="1" x14ac:dyDescent="0.25">
      <c r="B252" s="61"/>
      <c r="C252" s="127" t="s">
        <v>195</v>
      </c>
      <c r="D252" s="54"/>
      <c r="E252" s="54"/>
      <c r="F252" s="54"/>
    </row>
    <row r="253" spans="2:8" ht="66.2" hidden="1" customHeight="1" x14ac:dyDescent="0.25">
      <c r="B253" s="61"/>
      <c r="C253" s="127" t="s">
        <v>196</v>
      </c>
      <c r="D253" s="54"/>
      <c r="E253" s="54"/>
      <c r="F253" s="54"/>
    </row>
    <row r="254" spans="2:8" ht="72.599999999999994" customHeight="1" x14ac:dyDescent="0.25">
      <c r="B254" s="87"/>
      <c r="C254" s="127" t="s">
        <v>505</v>
      </c>
      <c r="D254" s="54">
        <v>23400</v>
      </c>
      <c r="E254" s="54">
        <v>0</v>
      </c>
      <c r="F254" s="54">
        <v>0</v>
      </c>
      <c r="H254" s="18"/>
    </row>
    <row r="255" spans="2:8" ht="61.15" customHeight="1" x14ac:dyDescent="0.25">
      <c r="B255" s="87"/>
      <c r="C255" s="137" t="s">
        <v>354</v>
      </c>
      <c r="D255" s="54">
        <v>15224</v>
      </c>
      <c r="E255" s="54">
        <v>0</v>
      </c>
      <c r="F255" s="54">
        <v>0</v>
      </c>
      <c r="H255" s="3"/>
    </row>
    <row r="256" spans="2:8" ht="112.9" customHeight="1" x14ac:dyDescent="0.25">
      <c r="B256" s="87"/>
      <c r="C256" s="127" t="s">
        <v>197</v>
      </c>
      <c r="D256" s="54">
        <v>14386</v>
      </c>
      <c r="E256" s="54">
        <v>14377</v>
      </c>
      <c r="F256" s="54">
        <v>14377</v>
      </c>
    </row>
    <row r="257" spans="2:8" ht="81" hidden="1" customHeight="1" x14ac:dyDescent="0.25">
      <c r="B257" s="61"/>
      <c r="C257" s="127" t="s">
        <v>172</v>
      </c>
      <c r="D257" s="78"/>
      <c r="E257" s="78"/>
      <c r="F257" s="78"/>
    </row>
    <row r="258" spans="2:8" ht="47.45" customHeight="1" x14ac:dyDescent="0.25">
      <c r="B258" s="87"/>
      <c r="C258" s="127" t="s">
        <v>198</v>
      </c>
      <c r="D258" s="54">
        <v>6564</v>
      </c>
      <c r="E258" s="54">
        <v>6992</v>
      </c>
      <c r="F258" s="54">
        <v>7047</v>
      </c>
    </row>
    <row r="259" spans="2:8" ht="85.7" hidden="1" customHeight="1" x14ac:dyDescent="0.25">
      <c r="B259" s="61"/>
      <c r="C259" s="127" t="s">
        <v>257</v>
      </c>
      <c r="D259" s="78"/>
      <c r="E259" s="78"/>
      <c r="F259" s="78"/>
    </row>
    <row r="260" spans="2:8" ht="102.75" hidden="1" customHeight="1" x14ac:dyDescent="0.25">
      <c r="B260" s="61"/>
      <c r="C260" s="127" t="s">
        <v>286</v>
      </c>
      <c r="D260" s="54"/>
      <c r="E260" s="54"/>
      <c r="F260" s="54"/>
    </row>
    <row r="261" spans="2:8" ht="148.69999999999999" hidden="1" customHeight="1" x14ac:dyDescent="0.25">
      <c r="B261" s="61"/>
      <c r="C261" s="127" t="s">
        <v>199</v>
      </c>
      <c r="D261" s="54"/>
      <c r="E261" s="54"/>
      <c r="F261" s="54"/>
    </row>
    <row r="262" spans="2:8" ht="213" hidden="1" customHeight="1" x14ac:dyDescent="0.25">
      <c r="B262" s="87"/>
      <c r="C262" s="127" t="s">
        <v>400</v>
      </c>
      <c r="D262" s="78"/>
      <c r="E262" s="78"/>
      <c r="F262" s="78"/>
      <c r="G262" s="18"/>
      <c r="H262" s="20"/>
    </row>
    <row r="263" spans="2:8" ht="146.25" hidden="1" customHeight="1" x14ac:dyDescent="0.25">
      <c r="B263" s="61"/>
      <c r="C263" s="127" t="s">
        <v>200</v>
      </c>
      <c r="D263" s="54"/>
      <c r="E263" s="54"/>
      <c r="F263" s="54"/>
    </row>
    <row r="264" spans="2:8" ht="39.75" hidden="1" customHeight="1" x14ac:dyDescent="0.25">
      <c r="B264" s="87"/>
      <c r="C264" s="127" t="s">
        <v>287</v>
      </c>
      <c r="D264" s="78"/>
      <c r="E264" s="78"/>
      <c r="F264" s="78"/>
    </row>
    <row r="265" spans="2:8" ht="79.5" hidden="1" customHeight="1" x14ac:dyDescent="0.25">
      <c r="B265" s="61"/>
      <c r="C265" s="127" t="s">
        <v>201</v>
      </c>
      <c r="D265" s="54"/>
      <c r="E265" s="54"/>
      <c r="F265" s="54"/>
    </row>
    <row r="266" spans="2:8" ht="84.75" hidden="1" customHeight="1" x14ac:dyDescent="0.25">
      <c r="B266" s="61"/>
      <c r="C266" s="127" t="s">
        <v>258</v>
      </c>
      <c r="D266" s="54"/>
      <c r="E266" s="54"/>
      <c r="F266" s="54"/>
    </row>
    <row r="267" spans="2:8" ht="42" hidden="1" customHeight="1" x14ac:dyDescent="0.25">
      <c r="B267" s="87"/>
      <c r="C267" s="127" t="s">
        <v>409</v>
      </c>
      <c r="D267" s="78"/>
      <c r="E267" s="54"/>
      <c r="F267" s="54"/>
    </row>
    <row r="268" spans="2:8" ht="127.5" hidden="1" customHeight="1" x14ac:dyDescent="0.25">
      <c r="B268" s="61"/>
      <c r="C268" s="127" t="s">
        <v>259</v>
      </c>
      <c r="D268" s="54"/>
      <c r="E268" s="54"/>
      <c r="F268" s="54"/>
    </row>
    <row r="269" spans="2:8" ht="131.25" hidden="1" customHeight="1" x14ac:dyDescent="0.25">
      <c r="B269" s="61"/>
      <c r="C269" s="127" t="s">
        <v>260</v>
      </c>
      <c r="D269" s="54"/>
      <c r="E269" s="54"/>
      <c r="F269" s="54"/>
    </row>
    <row r="270" spans="2:8" ht="124.5" hidden="1" customHeight="1" x14ac:dyDescent="0.25">
      <c r="B270" s="61"/>
      <c r="C270" s="127" t="s">
        <v>261</v>
      </c>
      <c r="D270" s="54"/>
      <c r="E270" s="54"/>
      <c r="F270" s="54"/>
    </row>
    <row r="271" spans="2:8" ht="60.75" hidden="1" customHeight="1" x14ac:dyDescent="0.25">
      <c r="B271" s="61"/>
      <c r="C271" s="128" t="s">
        <v>288</v>
      </c>
      <c r="D271" s="80"/>
      <c r="E271" s="86"/>
      <c r="F271" s="86"/>
    </row>
    <row r="272" spans="2:8" ht="42.75" hidden="1" customHeight="1" x14ac:dyDescent="0.25">
      <c r="B272" s="61"/>
      <c r="C272" s="128" t="s">
        <v>289</v>
      </c>
      <c r="D272" s="54"/>
      <c r="E272" s="54"/>
      <c r="F272" s="54"/>
    </row>
    <row r="273" spans="2:9" ht="123.75" hidden="1" customHeight="1" x14ac:dyDescent="0.25">
      <c r="B273" s="61"/>
      <c r="C273" s="127" t="s">
        <v>334</v>
      </c>
      <c r="D273" s="80"/>
      <c r="E273" s="86"/>
      <c r="F273" s="86"/>
    </row>
    <row r="274" spans="2:9" ht="43.5" hidden="1" customHeight="1" x14ac:dyDescent="0.25">
      <c r="B274" s="61"/>
      <c r="C274" s="127" t="s">
        <v>320</v>
      </c>
      <c r="D274" s="80"/>
      <c r="E274" s="80"/>
      <c r="F274" s="80"/>
    </row>
    <row r="275" spans="2:9" ht="45.75" hidden="1" customHeight="1" x14ac:dyDescent="0.25">
      <c r="B275" s="61"/>
      <c r="C275" s="127" t="s">
        <v>329</v>
      </c>
      <c r="D275" s="86"/>
      <c r="E275" s="86"/>
      <c r="F275" s="86"/>
    </row>
    <row r="276" spans="2:9" ht="76.900000000000006" customHeight="1" x14ac:dyDescent="0.25">
      <c r="B276" s="87"/>
      <c r="C276" s="135" t="s">
        <v>349</v>
      </c>
      <c r="D276" s="54">
        <v>4171.5</v>
      </c>
      <c r="E276" s="54">
        <v>0</v>
      </c>
      <c r="F276" s="54">
        <v>0</v>
      </c>
      <c r="H276" s="3"/>
    </row>
    <row r="277" spans="2:9" ht="57.6" customHeight="1" x14ac:dyDescent="0.25">
      <c r="B277" s="87"/>
      <c r="C277" s="128" t="s">
        <v>412</v>
      </c>
      <c r="D277" s="54">
        <v>0</v>
      </c>
      <c r="E277" s="54">
        <v>196</v>
      </c>
      <c r="F277" s="54">
        <v>0</v>
      </c>
      <c r="H277" s="3"/>
    </row>
    <row r="278" spans="2:9" ht="34.9" hidden="1" customHeight="1" x14ac:dyDescent="0.25">
      <c r="B278" s="87"/>
      <c r="C278" s="133" t="s">
        <v>457</v>
      </c>
      <c r="D278" s="54">
        <v>0</v>
      </c>
      <c r="E278" s="54">
        <v>0</v>
      </c>
      <c r="F278" s="54">
        <v>0</v>
      </c>
      <c r="H278" s="3"/>
    </row>
    <row r="279" spans="2:9" ht="84" customHeight="1" x14ac:dyDescent="0.25">
      <c r="B279" s="87"/>
      <c r="C279" s="133" t="s">
        <v>458</v>
      </c>
      <c r="D279" s="54">
        <v>860.18</v>
      </c>
      <c r="E279" s="54">
        <v>0</v>
      </c>
      <c r="F279" s="54">
        <v>0</v>
      </c>
      <c r="H279" s="3"/>
    </row>
    <row r="280" spans="2:9" ht="47.45" customHeight="1" x14ac:dyDescent="0.25">
      <c r="B280" s="88"/>
      <c r="C280" s="128" t="s">
        <v>524</v>
      </c>
      <c r="D280" s="54">
        <v>0</v>
      </c>
      <c r="E280" s="54">
        <v>4004.99</v>
      </c>
      <c r="F280" s="54">
        <v>0</v>
      </c>
      <c r="G280" s="31"/>
    </row>
    <row r="281" spans="2:9" ht="46.15" customHeight="1" x14ac:dyDescent="0.25">
      <c r="B281" s="94" t="s">
        <v>290</v>
      </c>
      <c r="C281" s="118" t="s">
        <v>202</v>
      </c>
      <c r="D281" s="52">
        <f>D282+D283+D284+D295+D296+D297+D299+D300+D301+D302+D303</f>
        <v>1846684.83</v>
      </c>
      <c r="E281" s="52">
        <f>E282+E283+E284+E295+E296+E297+E299+E300+E301+E302+E303</f>
        <v>1887569.9890000001</v>
      </c>
      <c r="F281" s="52">
        <f>F282+F283+F284+F295+F296+F297+F299+F300+F301+F302+F303</f>
        <v>1906178.425</v>
      </c>
    </row>
    <row r="282" spans="2:9" ht="35.450000000000003" hidden="1" customHeight="1" x14ac:dyDescent="0.25">
      <c r="B282" s="90"/>
      <c r="C282" s="119"/>
      <c r="D282" s="78"/>
      <c r="E282" s="54"/>
      <c r="F282" s="54"/>
      <c r="I282" s="3"/>
    </row>
    <row r="283" spans="2:9" ht="62.45" hidden="1" customHeight="1" x14ac:dyDescent="0.25">
      <c r="B283" s="59" t="s">
        <v>513</v>
      </c>
      <c r="C283" s="119" t="s">
        <v>173</v>
      </c>
      <c r="D283" s="78"/>
      <c r="E283" s="78"/>
      <c r="F283" s="78"/>
    </row>
    <row r="284" spans="2:9" ht="73.900000000000006" customHeight="1" x14ac:dyDescent="0.25">
      <c r="B284" s="59" t="s">
        <v>291</v>
      </c>
      <c r="C284" s="119" t="s">
        <v>174</v>
      </c>
      <c r="D284" s="54">
        <f>SUM(D285:D294)</f>
        <v>12597.03</v>
      </c>
      <c r="E284" s="54">
        <f>SUM(E285:E294)</f>
        <v>12002.03</v>
      </c>
      <c r="F284" s="54">
        <f>SUM(F285:F294)</f>
        <v>12032.03</v>
      </c>
    </row>
    <row r="285" spans="2:9" ht="127.5" hidden="1" customHeight="1" x14ac:dyDescent="0.25">
      <c r="B285" s="97"/>
      <c r="C285" s="119" t="s">
        <v>203</v>
      </c>
      <c r="D285" s="78"/>
      <c r="E285" s="78"/>
      <c r="F285" s="78"/>
    </row>
    <row r="286" spans="2:9" ht="108.75" hidden="1" customHeight="1" x14ac:dyDescent="0.25">
      <c r="B286" s="59"/>
      <c r="C286" s="119" t="s">
        <v>204</v>
      </c>
      <c r="D286" s="80"/>
      <c r="E286" s="86"/>
      <c r="F286" s="86"/>
    </row>
    <row r="287" spans="2:9" ht="291.75" hidden="1" customHeight="1" x14ac:dyDescent="0.25">
      <c r="B287" s="59"/>
      <c r="C287" s="126" t="s">
        <v>343</v>
      </c>
      <c r="D287" s="101"/>
      <c r="E287" s="101"/>
      <c r="F287" s="101"/>
      <c r="G287" s="21"/>
      <c r="H287" s="15"/>
      <c r="I287" s="3"/>
    </row>
    <row r="288" spans="2:9" ht="114.6" customHeight="1" x14ac:dyDescent="0.25">
      <c r="B288" s="112"/>
      <c r="C288" s="119" t="s">
        <v>292</v>
      </c>
      <c r="D288" s="54">
        <v>6377</v>
      </c>
      <c r="E288" s="54">
        <v>6415</v>
      </c>
      <c r="F288" s="54">
        <v>6445</v>
      </c>
    </row>
    <row r="289" spans="2:10" ht="123" customHeight="1" x14ac:dyDescent="0.25">
      <c r="B289" s="87"/>
      <c r="C289" s="127" t="s">
        <v>205</v>
      </c>
      <c r="D289" s="54">
        <v>44</v>
      </c>
      <c r="E289" s="54">
        <v>44</v>
      </c>
      <c r="F289" s="54">
        <v>44</v>
      </c>
      <c r="J289" s="1" t="s">
        <v>506</v>
      </c>
    </row>
    <row r="290" spans="2:10" ht="124.15" customHeight="1" x14ac:dyDescent="0.25">
      <c r="B290" s="87"/>
      <c r="C290" s="119" t="s">
        <v>333</v>
      </c>
      <c r="D290" s="54">
        <v>823</v>
      </c>
      <c r="E290" s="54">
        <v>365</v>
      </c>
      <c r="F290" s="54">
        <v>365</v>
      </c>
    </row>
    <row r="291" spans="2:10" ht="127.15" customHeight="1" x14ac:dyDescent="0.25">
      <c r="B291" s="87"/>
      <c r="C291" s="127" t="s">
        <v>434</v>
      </c>
      <c r="D291" s="54">
        <v>3808</v>
      </c>
      <c r="E291" s="54">
        <v>3808</v>
      </c>
      <c r="F291" s="54">
        <v>3808</v>
      </c>
    </row>
    <row r="292" spans="2:10" ht="107.45" hidden="1" customHeight="1" x14ac:dyDescent="0.25">
      <c r="B292" s="87"/>
      <c r="C292" s="119" t="s">
        <v>405</v>
      </c>
      <c r="D292" s="54">
        <v>0</v>
      </c>
      <c r="E292" s="54">
        <v>0</v>
      </c>
      <c r="F292" s="54">
        <v>0</v>
      </c>
    </row>
    <row r="293" spans="2:10" ht="181.15" customHeight="1" x14ac:dyDescent="0.25">
      <c r="B293" s="87"/>
      <c r="C293" s="127" t="s">
        <v>433</v>
      </c>
      <c r="D293" s="54">
        <v>27.03</v>
      </c>
      <c r="E293" s="54">
        <v>27.03</v>
      </c>
      <c r="F293" s="54">
        <v>27.03</v>
      </c>
    </row>
    <row r="294" spans="2:10" ht="99" customHeight="1" x14ac:dyDescent="0.25">
      <c r="B294" s="87"/>
      <c r="C294" s="128" t="s">
        <v>399</v>
      </c>
      <c r="D294" s="54">
        <v>1518</v>
      </c>
      <c r="E294" s="54">
        <v>1343</v>
      </c>
      <c r="F294" s="54">
        <v>1343</v>
      </c>
      <c r="H294" s="30"/>
      <c r="I294" s="30"/>
    </row>
    <row r="295" spans="2:10" ht="154.9" customHeight="1" x14ac:dyDescent="0.25">
      <c r="B295" s="59" t="s">
        <v>293</v>
      </c>
      <c r="C295" s="127" t="s">
        <v>206</v>
      </c>
      <c r="D295" s="54">
        <v>28480</v>
      </c>
      <c r="E295" s="54">
        <v>34244</v>
      </c>
      <c r="F295" s="54">
        <v>34244</v>
      </c>
      <c r="H295" s="23"/>
      <c r="I295" s="23"/>
    </row>
    <row r="296" spans="2:10" ht="124.15" customHeight="1" x14ac:dyDescent="0.25">
      <c r="B296" s="76" t="s">
        <v>507</v>
      </c>
      <c r="C296" s="119" t="s">
        <v>447</v>
      </c>
      <c r="D296" s="54">
        <v>15468</v>
      </c>
      <c r="E296" s="54">
        <v>10718</v>
      </c>
      <c r="F296" s="54">
        <v>32152</v>
      </c>
    </row>
    <row r="297" spans="2:10" ht="97.9" customHeight="1" x14ac:dyDescent="0.25">
      <c r="B297" s="59" t="s">
        <v>508</v>
      </c>
      <c r="C297" s="82" t="s">
        <v>375</v>
      </c>
      <c r="D297" s="54">
        <v>6644.4</v>
      </c>
      <c r="E297" s="54">
        <v>6868.45</v>
      </c>
      <c r="F297" s="54">
        <v>7241.54</v>
      </c>
    </row>
    <row r="298" spans="2:10" ht="106.5" hidden="1" customHeight="1" x14ac:dyDescent="0.25">
      <c r="B298" s="59" t="s">
        <v>339</v>
      </c>
      <c r="C298" s="131" t="s">
        <v>340</v>
      </c>
      <c r="D298" s="78"/>
      <c r="E298" s="78"/>
      <c r="F298" s="78"/>
    </row>
    <row r="299" spans="2:10" ht="126.6" customHeight="1" x14ac:dyDescent="0.25">
      <c r="B299" s="59" t="s">
        <v>509</v>
      </c>
      <c r="C299" s="119" t="s">
        <v>211</v>
      </c>
      <c r="D299" s="54">
        <v>0</v>
      </c>
      <c r="E299" s="54">
        <v>0.109</v>
      </c>
      <c r="F299" s="54">
        <v>1430.0550000000001</v>
      </c>
    </row>
    <row r="300" spans="2:10" ht="138.6" customHeight="1" x14ac:dyDescent="0.25">
      <c r="B300" s="59" t="s">
        <v>510</v>
      </c>
      <c r="C300" s="119" t="s">
        <v>424</v>
      </c>
      <c r="D300" s="54">
        <v>3350.4</v>
      </c>
      <c r="E300" s="54">
        <v>3350.4</v>
      </c>
      <c r="F300" s="54">
        <v>4050.8</v>
      </c>
    </row>
    <row r="301" spans="2:10" ht="126.6" customHeight="1" x14ac:dyDescent="0.25">
      <c r="B301" s="90" t="s">
        <v>511</v>
      </c>
      <c r="C301" s="119" t="s">
        <v>385</v>
      </c>
      <c r="D301" s="54">
        <v>65047</v>
      </c>
      <c r="E301" s="54">
        <v>37732</v>
      </c>
      <c r="F301" s="54">
        <v>37732</v>
      </c>
      <c r="H301" s="3"/>
    </row>
    <row r="302" spans="2:10" ht="62.45" hidden="1" customHeight="1" x14ac:dyDescent="0.25">
      <c r="B302" s="81" t="s">
        <v>294</v>
      </c>
      <c r="C302" s="119" t="s">
        <v>295</v>
      </c>
      <c r="D302" s="78">
        <v>0</v>
      </c>
      <c r="E302" s="78">
        <v>0</v>
      </c>
      <c r="F302" s="78">
        <v>0</v>
      </c>
    </row>
    <row r="303" spans="2:10" ht="32.450000000000003" customHeight="1" x14ac:dyDescent="0.25">
      <c r="B303" s="89" t="s">
        <v>296</v>
      </c>
      <c r="C303" s="119" t="s">
        <v>188</v>
      </c>
      <c r="D303" s="54">
        <f>SUM(D304:D313)</f>
        <v>1715098</v>
      </c>
      <c r="E303" s="54">
        <f>SUM(E304:E313)</f>
        <v>1782655</v>
      </c>
      <c r="F303" s="54">
        <f>SUM(F304:F313)</f>
        <v>1777296</v>
      </c>
    </row>
    <row r="304" spans="2:10" ht="313.89999999999998" customHeight="1" x14ac:dyDescent="0.25">
      <c r="B304" s="113"/>
      <c r="C304" s="127" t="s">
        <v>207</v>
      </c>
      <c r="D304" s="54">
        <v>994132</v>
      </c>
      <c r="E304" s="54">
        <v>1012867</v>
      </c>
      <c r="F304" s="54">
        <v>1012867</v>
      </c>
    </row>
    <row r="305" spans="2:6" ht="178.15" customHeight="1" x14ac:dyDescent="0.25">
      <c r="B305" s="87"/>
      <c r="C305" s="127" t="s">
        <v>448</v>
      </c>
      <c r="D305" s="54">
        <v>6168</v>
      </c>
      <c r="E305" s="54">
        <v>5866</v>
      </c>
      <c r="F305" s="54">
        <v>5866</v>
      </c>
    </row>
    <row r="306" spans="2:6" ht="97.9" customHeight="1" x14ac:dyDescent="0.25">
      <c r="B306" s="87"/>
      <c r="C306" s="119" t="s">
        <v>449</v>
      </c>
      <c r="D306" s="54">
        <v>2250</v>
      </c>
      <c r="E306" s="54">
        <v>2600</v>
      </c>
      <c r="F306" s="54">
        <v>2600</v>
      </c>
    </row>
    <row r="307" spans="2:6" ht="251.25" customHeight="1" x14ac:dyDescent="0.25">
      <c r="B307" s="87"/>
      <c r="C307" s="127" t="s">
        <v>208</v>
      </c>
      <c r="D307" s="54">
        <v>14635</v>
      </c>
      <c r="E307" s="54">
        <v>14829</v>
      </c>
      <c r="F307" s="54">
        <v>14829</v>
      </c>
    </row>
    <row r="308" spans="2:6" ht="167.45" customHeight="1" x14ac:dyDescent="0.25">
      <c r="B308" s="87"/>
      <c r="C308" s="119" t="s">
        <v>450</v>
      </c>
      <c r="D308" s="54">
        <v>806</v>
      </c>
      <c r="E308" s="54">
        <v>650</v>
      </c>
      <c r="F308" s="54">
        <v>650</v>
      </c>
    </row>
    <row r="309" spans="2:6" ht="178.15" customHeight="1" x14ac:dyDescent="0.25">
      <c r="B309" s="87"/>
      <c r="C309" s="127" t="s">
        <v>209</v>
      </c>
      <c r="D309" s="54">
        <v>20451</v>
      </c>
      <c r="E309" s="54">
        <v>19947</v>
      </c>
      <c r="F309" s="54">
        <v>19947</v>
      </c>
    </row>
    <row r="310" spans="2:6" ht="221.45" customHeight="1" x14ac:dyDescent="0.25">
      <c r="B310" s="87"/>
      <c r="C310" s="127" t="s">
        <v>210</v>
      </c>
      <c r="D310" s="54">
        <v>637101</v>
      </c>
      <c r="E310" s="54">
        <v>713165</v>
      </c>
      <c r="F310" s="54">
        <v>713165</v>
      </c>
    </row>
    <row r="311" spans="2:6" ht="85.9" customHeight="1" x14ac:dyDescent="0.25">
      <c r="B311" s="87"/>
      <c r="C311" s="119" t="s">
        <v>451</v>
      </c>
      <c r="D311" s="54">
        <v>300</v>
      </c>
      <c r="E311" s="54">
        <v>550</v>
      </c>
      <c r="F311" s="54">
        <v>550</v>
      </c>
    </row>
    <row r="312" spans="2:6" ht="60" customHeight="1" x14ac:dyDescent="0.25">
      <c r="B312" s="87"/>
      <c r="C312" s="127" t="s">
        <v>452</v>
      </c>
      <c r="D312" s="54">
        <v>37792</v>
      </c>
      <c r="E312" s="54">
        <v>10718</v>
      </c>
      <c r="F312" s="54">
        <v>5359</v>
      </c>
    </row>
    <row r="313" spans="2:6" ht="126.6" customHeight="1" x14ac:dyDescent="0.25">
      <c r="B313" s="88"/>
      <c r="C313" s="119" t="s">
        <v>262</v>
      </c>
      <c r="D313" s="54">
        <v>1463</v>
      </c>
      <c r="E313" s="54">
        <v>1463</v>
      </c>
      <c r="F313" s="54">
        <v>1463</v>
      </c>
    </row>
    <row r="314" spans="2:6" ht="28.15" customHeight="1" x14ac:dyDescent="0.25">
      <c r="B314" s="58" t="s">
        <v>297</v>
      </c>
      <c r="C314" s="118" t="s">
        <v>175</v>
      </c>
      <c r="D314" s="52">
        <f>D315+D317+D318+D319+D329</f>
        <v>236778.85</v>
      </c>
      <c r="E314" s="52">
        <f t="shared" ref="E314:F314" si="32">E315+E317+E318+E319+E329</f>
        <v>96598.62</v>
      </c>
      <c r="F314" s="52">
        <f t="shared" si="32"/>
        <v>0</v>
      </c>
    </row>
    <row r="315" spans="2:6" ht="86.25" hidden="1" customHeight="1" x14ac:dyDescent="0.25">
      <c r="B315" s="81" t="s">
        <v>298</v>
      </c>
      <c r="C315" s="119" t="s">
        <v>299</v>
      </c>
      <c r="D315" s="54">
        <f>D316</f>
        <v>0</v>
      </c>
      <c r="E315" s="54">
        <f>E316</f>
        <v>0</v>
      </c>
      <c r="F315" s="54">
        <f>F316</f>
        <v>0</v>
      </c>
    </row>
    <row r="316" spans="2:6" ht="62.45" hidden="1" customHeight="1" x14ac:dyDescent="0.25">
      <c r="B316" s="59"/>
      <c r="C316" s="119" t="s">
        <v>300</v>
      </c>
      <c r="D316" s="91"/>
      <c r="E316" s="91"/>
      <c r="F316" s="91"/>
    </row>
    <row r="317" spans="2:6" ht="315.60000000000002" customHeight="1" x14ac:dyDescent="0.25">
      <c r="B317" s="81" t="s">
        <v>522</v>
      </c>
      <c r="C317" s="119" t="s">
        <v>523</v>
      </c>
      <c r="D317" s="92">
        <v>286.44</v>
      </c>
      <c r="E317" s="92">
        <v>0</v>
      </c>
      <c r="F317" s="92">
        <v>0</v>
      </c>
    </row>
    <row r="318" spans="2:6" ht="128.25" hidden="1" customHeight="1" x14ac:dyDescent="0.25">
      <c r="B318" s="59" t="s">
        <v>301</v>
      </c>
      <c r="C318" s="119" t="s">
        <v>302</v>
      </c>
      <c r="D318" s="91"/>
      <c r="E318" s="91"/>
      <c r="F318" s="91"/>
    </row>
    <row r="319" spans="2:6" ht="45" customHeight="1" x14ac:dyDescent="0.25">
      <c r="B319" s="89" t="s">
        <v>341</v>
      </c>
      <c r="C319" s="119" t="s">
        <v>342</v>
      </c>
      <c r="D319" s="92">
        <f>SUM(D320:D328)</f>
        <v>236492.41</v>
      </c>
      <c r="E319" s="92">
        <f t="shared" ref="E319:F319" si="33">SUM(E320:E328)</f>
        <v>96598.62</v>
      </c>
      <c r="F319" s="92">
        <f t="shared" si="33"/>
        <v>0</v>
      </c>
    </row>
    <row r="320" spans="2:6" ht="141" customHeight="1" x14ac:dyDescent="0.25">
      <c r="B320" s="113"/>
      <c r="C320" s="127" t="s">
        <v>422</v>
      </c>
      <c r="D320" s="92">
        <v>2930</v>
      </c>
      <c r="E320" s="92">
        <v>0</v>
      </c>
      <c r="F320" s="92">
        <v>0</v>
      </c>
    </row>
    <row r="321" spans="2:8" ht="113.45" customHeight="1" x14ac:dyDescent="0.25">
      <c r="B321" s="87"/>
      <c r="C321" s="128" t="s">
        <v>426</v>
      </c>
      <c r="D321" s="92">
        <v>940</v>
      </c>
      <c r="E321" s="92">
        <v>0</v>
      </c>
      <c r="F321" s="92">
        <v>0</v>
      </c>
    </row>
    <row r="322" spans="2:8" ht="86.25" hidden="1" customHeight="1" x14ac:dyDescent="0.25">
      <c r="B322" s="87"/>
      <c r="C322" s="128" t="s">
        <v>440</v>
      </c>
      <c r="D322" s="92"/>
      <c r="E322" s="92"/>
      <c r="F322" s="92"/>
    </row>
    <row r="323" spans="2:8" ht="31.9" customHeight="1" x14ac:dyDescent="0.25">
      <c r="B323" s="87"/>
      <c r="C323" s="128" t="s">
        <v>453</v>
      </c>
      <c r="D323" s="92">
        <v>183659.74</v>
      </c>
      <c r="E323" s="92">
        <v>95099.58</v>
      </c>
      <c r="F323" s="92">
        <v>0</v>
      </c>
    </row>
    <row r="324" spans="2:8" ht="114" customHeight="1" x14ac:dyDescent="0.25">
      <c r="B324" s="87"/>
      <c r="C324" s="128" t="s">
        <v>459</v>
      </c>
      <c r="D324" s="92">
        <v>3753.67</v>
      </c>
      <c r="E324" s="92">
        <v>1499.04</v>
      </c>
      <c r="F324" s="92">
        <v>0</v>
      </c>
    </row>
    <row r="325" spans="2:8" ht="136.15" customHeight="1" x14ac:dyDescent="0.25">
      <c r="B325" s="149"/>
      <c r="C325" s="125" t="s">
        <v>521</v>
      </c>
      <c r="D325" s="92">
        <v>25650</v>
      </c>
      <c r="E325" s="92">
        <v>0</v>
      </c>
      <c r="F325" s="92">
        <v>0</v>
      </c>
    </row>
    <row r="326" spans="2:8" ht="72" customHeight="1" x14ac:dyDescent="0.25">
      <c r="B326" s="150"/>
      <c r="C326" s="125" t="s">
        <v>534</v>
      </c>
      <c r="D326" s="92">
        <v>16103</v>
      </c>
      <c r="E326" s="92">
        <v>0</v>
      </c>
      <c r="F326" s="92">
        <v>0</v>
      </c>
    </row>
    <row r="327" spans="2:8" ht="73.900000000000006" customHeight="1" x14ac:dyDescent="0.25">
      <c r="B327" s="150"/>
      <c r="C327" s="125" t="s">
        <v>535</v>
      </c>
      <c r="D327" s="92">
        <v>2095</v>
      </c>
      <c r="E327" s="92">
        <v>0</v>
      </c>
      <c r="F327" s="92">
        <v>0</v>
      </c>
    </row>
    <row r="328" spans="2:8" ht="87.6" customHeight="1" x14ac:dyDescent="0.25">
      <c r="B328" s="150"/>
      <c r="C328" s="125" t="s">
        <v>536</v>
      </c>
      <c r="D328" s="92">
        <v>1361</v>
      </c>
      <c r="E328" s="92">
        <v>0</v>
      </c>
      <c r="F328" s="92">
        <v>0</v>
      </c>
    </row>
    <row r="329" spans="2:8" ht="44.45" hidden="1" customHeight="1" x14ac:dyDescent="0.25">
      <c r="B329" s="59" t="s">
        <v>355</v>
      </c>
      <c r="C329" s="119" t="s">
        <v>356</v>
      </c>
      <c r="D329" s="93"/>
      <c r="E329" s="93"/>
      <c r="F329" s="93"/>
      <c r="G329" s="21"/>
      <c r="H329" s="3"/>
    </row>
    <row r="330" spans="2:8" ht="31.9" customHeight="1" x14ac:dyDescent="0.25">
      <c r="B330" s="58" t="s">
        <v>176</v>
      </c>
      <c r="C330" s="118" t="s">
        <v>177</v>
      </c>
      <c r="D330" s="52">
        <f>SUM(D331:D333)</f>
        <v>3203</v>
      </c>
      <c r="E330" s="52">
        <f>SUM(E331:E333)</f>
        <v>0</v>
      </c>
      <c r="F330" s="52">
        <f>SUM(F331:F333)</f>
        <v>0</v>
      </c>
    </row>
    <row r="331" spans="2:8" ht="129.75" hidden="1" customHeight="1" x14ac:dyDescent="0.25">
      <c r="B331" s="59" t="s">
        <v>303</v>
      </c>
      <c r="C331" s="119" t="s">
        <v>178</v>
      </c>
      <c r="D331" s="54"/>
      <c r="E331" s="54"/>
      <c r="F331" s="54"/>
    </row>
    <row r="332" spans="2:8" ht="39.200000000000003" hidden="1" customHeight="1" x14ac:dyDescent="0.25">
      <c r="B332" s="59" t="s">
        <v>304</v>
      </c>
      <c r="C332" s="119" t="s">
        <v>179</v>
      </c>
      <c r="D332" s="78"/>
      <c r="E332" s="78"/>
      <c r="F332" s="78"/>
    </row>
    <row r="333" spans="2:8" ht="56.45" customHeight="1" x14ac:dyDescent="0.25">
      <c r="B333" s="59" t="s">
        <v>388</v>
      </c>
      <c r="C333" s="119" t="s">
        <v>389</v>
      </c>
      <c r="D333" s="54">
        <v>3203</v>
      </c>
      <c r="E333" s="54">
        <v>0</v>
      </c>
      <c r="F333" s="54">
        <v>0</v>
      </c>
    </row>
    <row r="334" spans="2:8" ht="148.5" hidden="1" customHeight="1" x14ac:dyDescent="0.25">
      <c r="B334" s="58" t="s">
        <v>305</v>
      </c>
      <c r="C334" s="118" t="s">
        <v>306</v>
      </c>
      <c r="D334" s="52">
        <f>D335</f>
        <v>0</v>
      </c>
      <c r="E334" s="52">
        <f t="shared" ref="E334:F334" si="34">E335</f>
        <v>0</v>
      </c>
      <c r="F334" s="52">
        <f t="shared" si="34"/>
        <v>0</v>
      </c>
    </row>
    <row r="335" spans="2:8" ht="63.75" hidden="1" x14ac:dyDescent="0.25">
      <c r="B335" s="98" t="s">
        <v>307</v>
      </c>
      <c r="C335" s="129" t="s">
        <v>180</v>
      </c>
      <c r="D335" s="95">
        <f>SUM(D336:D338)</f>
        <v>0</v>
      </c>
      <c r="E335" s="95">
        <f>SUM(E336:E338)</f>
        <v>0</v>
      </c>
      <c r="F335" s="95">
        <f>SUM(F336:F338)</f>
        <v>0</v>
      </c>
    </row>
    <row r="336" spans="2:8" ht="63.75" hidden="1" x14ac:dyDescent="0.25">
      <c r="B336" s="59" t="s">
        <v>308</v>
      </c>
      <c r="C336" s="119" t="s">
        <v>181</v>
      </c>
      <c r="D336" s="54"/>
      <c r="E336" s="54"/>
      <c r="F336" s="54"/>
    </row>
    <row r="337" spans="2:6" ht="63.75" hidden="1" x14ac:dyDescent="0.25">
      <c r="B337" s="59" t="s">
        <v>309</v>
      </c>
      <c r="C337" s="119" t="s">
        <v>248</v>
      </c>
      <c r="D337" s="54"/>
      <c r="E337" s="54"/>
      <c r="F337" s="54"/>
    </row>
    <row r="338" spans="2:6" ht="51" hidden="1" x14ac:dyDescent="0.25">
      <c r="B338" s="59" t="s">
        <v>310</v>
      </c>
      <c r="C338" s="119" t="s">
        <v>182</v>
      </c>
      <c r="D338" s="54"/>
      <c r="E338" s="54"/>
      <c r="F338" s="54"/>
    </row>
    <row r="339" spans="2:6" ht="114.75" hidden="1" x14ac:dyDescent="0.25">
      <c r="B339" s="81" t="s">
        <v>311</v>
      </c>
      <c r="C339" s="119" t="s">
        <v>312</v>
      </c>
      <c r="D339" s="54"/>
      <c r="E339" s="54"/>
      <c r="F339" s="54"/>
    </row>
    <row r="340" spans="2:6" ht="76.5" hidden="1" x14ac:dyDescent="0.25">
      <c r="B340" s="58" t="s">
        <v>183</v>
      </c>
      <c r="C340" s="118" t="s">
        <v>184</v>
      </c>
      <c r="D340" s="52">
        <f>D341</f>
        <v>0</v>
      </c>
      <c r="E340" s="52">
        <f>E341</f>
        <v>0</v>
      </c>
      <c r="F340" s="52">
        <f>F341</f>
        <v>0</v>
      </c>
    </row>
    <row r="341" spans="2:6" ht="94.5" hidden="1" x14ac:dyDescent="0.25">
      <c r="B341" s="99" t="s">
        <v>313</v>
      </c>
      <c r="C341" s="123" t="s">
        <v>314</v>
      </c>
      <c r="D341" s="52">
        <f>SUM(D345:D351)</f>
        <v>0</v>
      </c>
      <c r="E341" s="52">
        <f>SUM(E345:E351)</f>
        <v>0</v>
      </c>
      <c r="F341" s="52">
        <f>SUM(F345:F351)</f>
        <v>0</v>
      </c>
    </row>
    <row r="342" spans="2:6" ht="62.45" hidden="1" customHeight="1" x14ac:dyDescent="0.25">
      <c r="B342" s="81" t="s">
        <v>393</v>
      </c>
      <c r="C342" s="130" t="s">
        <v>392</v>
      </c>
      <c r="D342" s="52"/>
      <c r="E342" s="52"/>
      <c r="F342" s="52"/>
    </row>
    <row r="343" spans="2:6" ht="62.45" hidden="1" customHeight="1" x14ac:dyDescent="0.25">
      <c r="B343" s="81" t="s">
        <v>442</v>
      </c>
      <c r="C343" s="132" t="s">
        <v>441</v>
      </c>
      <c r="D343" s="52"/>
      <c r="E343" s="52"/>
      <c r="F343" s="52"/>
    </row>
    <row r="344" spans="2:6" ht="63.75" hidden="1" customHeight="1" x14ac:dyDescent="0.25">
      <c r="B344" s="81" t="s">
        <v>407</v>
      </c>
      <c r="C344" s="130" t="s">
        <v>392</v>
      </c>
      <c r="D344" s="52"/>
      <c r="E344" s="52"/>
      <c r="F344" s="52"/>
    </row>
    <row r="345" spans="2:6" ht="78.75" hidden="1" customHeight="1" x14ac:dyDescent="0.25">
      <c r="B345" s="53" t="s">
        <v>394</v>
      </c>
      <c r="C345" s="115" t="s">
        <v>249</v>
      </c>
      <c r="D345" s="52"/>
      <c r="E345" s="52"/>
      <c r="F345" s="52"/>
    </row>
    <row r="346" spans="2:6" ht="76.5" hidden="1" x14ac:dyDescent="0.25">
      <c r="B346" s="53" t="s">
        <v>315</v>
      </c>
      <c r="C346" s="115" t="s">
        <v>250</v>
      </c>
      <c r="D346" s="52"/>
      <c r="E346" s="52"/>
      <c r="F346" s="52"/>
    </row>
    <row r="347" spans="2:6" ht="106.7" hidden="1" customHeight="1" x14ac:dyDescent="0.25">
      <c r="B347" s="53" t="s">
        <v>423</v>
      </c>
      <c r="C347" s="132" t="s">
        <v>443</v>
      </c>
      <c r="D347" s="52"/>
      <c r="E347" s="52"/>
      <c r="F347" s="52"/>
    </row>
    <row r="348" spans="2:6" ht="114.75" hidden="1" x14ac:dyDescent="0.25">
      <c r="B348" s="59" t="s">
        <v>316</v>
      </c>
      <c r="C348" s="119" t="s">
        <v>212</v>
      </c>
      <c r="D348" s="54"/>
      <c r="E348" s="54"/>
      <c r="F348" s="54"/>
    </row>
    <row r="349" spans="2:6" ht="76.5" hidden="1" x14ac:dyDescent="0.25">
      <c r="B349" s="59" t="s">
        <v>395</v>
      </c>
      <c r="C349" s="119" t="s">
        <v>213</v>
      </c>
      <c r="D349" s="54"/>
      <c r="E349" s="54"/>
      <c r="F349" s="54"/>
    </row>
    <row r="350" spans="2:6" ht="89.1" hidden="1" customHeight="1" x14ac:dyDescent="0.25">
      <c r="B350" s="59" t="s">
        <v>444</v>
      </c>
      <c r="C350" s="132" t="s">
        <v>213</v>
      </c>
      <c r="D350" s="54"/>
      <c r="E350" s="54"/>
      <c r="F350" s="54"/>
    </row>
    <row r="351" spans="2:6" ht="76.5" hidden="1" x14ac:dyDescent="0.25">
      <c r="B351" s="59" t="s">
        <v>396</v>
      </c>
      <c r="C351" s="119" t="s">
        <v>213</v>
      </c>
      <c r="D351" s="54"/>
      <c r="E351" s="54"/>
      <c r="F351" s="54"/>
    </row>
    <row r="352" spans="2:6" ht="19.899999999999999" customHeight="1" x14ac:dyDescent="0.25">
      <c r="B352" s="58"/>
      <c r="C352" s="138" t="s">
        <v>185</v>
      </c>
      <c r="D352" s="100">
        <f>D21+D191</f>
        <v>10979634.470900001</v>
      </c>
      <c r="E352" s="100">
        <f>E21+E191</f>
        <v>4701269.18188</v>
      </c>
      <c r="F352" s="100">
        <f>F21+F191</f>
        <v>4352653.3362400001</v>
      </c>
    </row>
    <row r="353" spans="4:6" ht="23.25" x14ac:dyDescent="0.35">
      <c r="D353" s="25"/>
      <c r="E353" s="27"/>
      <c r="F353" s="27"/>
    </row>
    <row r="354" spans="4:6" ht="10.5" customHeight="1" x14ac:dyDescent="0.35">
      <c r="D354" s="25"/>
      <c r="E354" s="27"/>
      <c r="F354" s="27"/>
    </row>
    <row r="355" spans="4:6" ht="112.7" customHeight="1" x14ac:dyDescent="0.25">
      <c r="D355" s="22"/>
      <c r="E355" s="28"/>
      <c r="F355" s="28"/>
    </row>
  </sheetData>
  <mergeCells count="20">
    <mergeCell ref="B2:F2"/>
    <mergeCell ref="B325:B328"/>
    <mergeCell ref="B224:B225"/>
    <mergeCell ref="B14:F14"/>
    <mergeCell ref="B13:F13"/>
    <mergeCell ref="B12:F12"/>
    <mergeCell ref="B4:F4"/>
    <mergeCell ref="B5:F5"/>
    <mergeCell ref="B6:F6"/>
    <mergeCell ref="B7:F7"/>
    <mergeCell ref="B8:F8"/>
    <mergeCell ref="B9:F9"/>
    <mergeCell ref="B10:F10"/>
    <mergeCell ref="B11:F11"/>
    <mergeCell ref="B19:B20"/>
    <mergeCell ref="C19:C20"/>
    <mergeCell ref="D19:F19"/>
    <mergeCell ref="B16:F17"/>
    <mergeCell ref="B15:F15"/>
    <mergeCell ref="B3:F3"/>
  </mergeCells>
  <hyperlinks>
    <hyperlink ref="C298" r:id="rId1" display="consultantplus://offline/ref=159F4D698321D8142555EA3378C3A362D8D452E74CC253F703EBDC8E35A3B75FDC3C22B63FC36C1D89DC2DDC35EEW4M"/>
  </hyperlinks>
  <pageMargins left="0.39370078740157483" right="0.39370078740157483" top="0.70866141732283472" bottom="0.59055118110236227" header="0.31496062992125984" footer="0.31496062992125984"/>
  <pageSetup paperSize="9" orientation="portrait" r:id="rId2"/>
  <headerFooter alignWithMargins="0">
    <oddFooter>Страница &amp;P</oddFooter>
  </headerFooter>
  <rowBreaks count="4" manualBreakCount="4">
    <brk id="30" min="1" max="5" man="1"/>
    <brk id="36" min="1" max="5" man="1"/>
    <brk id="92" min="1" max="5" man="1"/>
    <brk id="313"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Лист3</vt:lpstr>
      <vt:lpstr>Лист2!Область_печати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2024-12-24T08:39:29Z</dcterms:modified>
</cp:coreProperties>
</file>